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/comment1.xml" ContentType="application/vnd.openxmlformats-officedocument.spreadsheetml.comments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0" yWindow="660" windowWidth="29400" windowHeight="16760" tabRatio="600" firstSheet="0" activeTab="0" autoFilterDateGrouping="1"/>
  </bookViews>
  <sheets>
    <sheet xmlns:r="http://schemas.openxmlformats.org/officeDocument/2006/relationships" name="Übersicht" sheetId="1" state="visible" r:id="rId1"/>
    <sheet xmlns:r="http://schemas.openxmlformats.org/officeDocument/2006/relationships" name="Anleitung" sheetId="2" state="visible" r:id="rId2"/>
    <sheet xmlns:r="http://schemas.openxmlformats.org/officeDocument/2006/relationships" name="Firmendaten" sheetId="3" state="visible" r:id="rId3"/>
    <sheet xmlns:r="http://schemas.openxmlformats.org/officeDocument/2006/relationships" name="Kundenstamm" sheetId="4" state="visible" r:id="rId4"/>
    <sheet xmlns:r="http://schemas.openxmlformats.org/officeDocument/2006/relationships" name="Artikelstamm" sheetId="5" state="visible" r:id="rId5"/>
    <sheet xmlns:r="http://schemas.openxmlformats.org/officeDocument/2006/relationships" name="Rechnungen" sheetId="6" state="visible" r:id="rId6"/>
    <sheet xmlns:r="http://schemas.openxmlformats.org/officeDocument/2006/relationships" name="Positionen" sheetId="7" state="visible" r:id="rId7"/>
    <sheet xmlns:r="http://schemas.openxmlformats.org/officeDocument/2006/relationships" name="Zuschläge_Rabatte" sheetId="8" state="visible" r:id="rId8"/>
    <sheet xmlns:r="http://schemas.openxmlformats.org/officeDocument/2006/relationships" name="Zahlungsbedingungen" sheetId="9" state="visible" r:id="rId9"/>
    <sheet xmlns:r="http://schemas.openxmlformats.org/officeDocument/2006/relationships" name="Steuerübersicht" sheetId="10" state="visible" r:id="rId10"/>
    <sheet xmlns:r="http://schemas.openxmlformats.org/officeDocument/2006/relationships" name="Prüfung" sheetId="11" state="visible" r:id="rId11"/>
    <sheet xmlns:r="http://schemas.openxmlformats.org/officeDocument/2006/relationships" name="Vorschau" sheetId="12" state="visible" r:id="rId12"/>
    <sheet xmlns:r="http://schemas.openxmlformats.org/officeDocument/2006/relationships" name="Export" sheetId="13" state="visible" r:id="rId13"/>
    <sheet xmlns:r="http://schemas.openxmlformats.org/officeDocument/2006/relationships" name="Auswahllisten" sheetId="14" state="hidden" r:id="rId14"/>
    <sheet xmlns:r="http://schemas.openxmlformats.org/officeDocument/2006/relationships" name="XML_Zuordnung" sheetId="15" state="hidden" r:id="rId15"/>
    <sheet xmlns:r="http://schemas.openxmlformats.org/officeDocument/2006/relationships" name="Versionsverlauf" sheetId="16" state="visible" r:id="rId16"/>
  </sheets>
  <definedNames>
    <definedName name="_xlnm._FilterDatabase" localSheetId="3" hidden="1">'Kundenstamm'!$A$3:$N$3</definedName>
    <definedName name="_xlnm._FilterDatabase" localSheetId="4" hidden="1">'Artikelstamm'!$A$3:$J$3</definedName>
    <definedName name="_xlnm._FilterDatabase" localSheetId="5" hidden="1">'Rechnungen'!$A$3:$P$3</definedName>
    <definedName name="_xlnm._FilterDatabase" localSheetId="6" hidden="1">'Positionen'!$A$3:$O$3</definedName>
    <definedName name="_xlnm._FilterDatabase" localSheetId="7" hidden="1">'Zuschläge_Rabatte'!$A$3:$I$3</definedName>
    <definedName name="_xlnm._FilterDatabase" localSheetId="8" hidden="1">'Zahlungsbedingungen'!$A$3:$J$3</definedName>
    <definedName name="_xlnm._FilterDatabase" localSheetId="10" hidden="1">'Prüfung'!$A$3:$I$3</definedName>
    <definedName name="_xlnm._FilterDatabase" localSheetId="14" hidden="1">'XML_Zuordnung'!$A$3:$H$3</definedName>
  </definedNames>
  <calcPr calcId="191029" fullCalcOnLoad="1"/>
</workbook>
</file>

<file path=xl/styles.xml><?xml version="1.0" encoding="utf-8"?>
<styleSheet xmlns="http://schemas.openxmlformats.org/spreadsheetml/2006/main">
  <numFmts count="1">
    <numFmt numFmtId="164" formatCode="#,##0.00\ \€"/>
  </numFmts>
  <fonts count="29">
    <font>
      <name val="Calibri"/>
      <family val="2"/>
      <color theme="1"/>
      <sz val="11"/>
      <scheme val="minor"/>
    </font>
    <font>
      <name val="Arial"/>
      <family val="2"/>
      <b val="1"/>
      <color rgb="FFFFFFFF"/>
      <sz val="18"/>
    </font>
    <font>
      <name val="Arial"/>
      <family val="2"/>
      <i val="1"/>
      <color rgb="FF808080"/>
      <sz val="10"/>
    </font>
    <font>
      <name val="Arial"/>
      <family val="2"/>
      <b val="1"/>
      <color rgb="FF1F3864"/>
      <sz val="12"/>
    </font>
    <font>
      <name val="Arial"/>
      <family val="2"/>
      <b val="1"/>
      <color rgb="FF000000"/>
      <sz val="10"/>
    </font>
    <font>
      <name val="Arial"/>
      <family val="2"/>
      <b val="1"/>
      <color rgb="FFFFFFFF"/>
      <sz val="11"/>
    </font>
    <font>
      <name val="Arial"/>
      <family val="2"/>
      <b val="1"/>
      <color rgb="FFFFFFFF"/>
      <sz val="12"/>
    </font>
    <font>
      <name val="Arial"/>
      <family val="2"/>
      <b val="1"/>
      <color rgb="FF000000"/>
      <sz val="11"/>
    </font>
    <font>
      <name val="Arial"/>
      <family val="2"/>
      <color rgb="FF2E74B5"/>
      <sz val="11"/>
    </font>
    <font>
      <name val="Arial"/>
      <family val="2"/>
      <b val="1"/>
      <color rgb="FF1F3864"/>
      <sz val="11"/>
    </font>
    <font>
      <name val="Arial"/>
      <family val="2"/>
      <color rgb="FF000000"/>
      <sz val="10"/>
    </font>
    <font>
      <name val="Arial"/>
      <family val="2"/>
      <b val="1"/>
      <color rgb="FFFFFFFF"/>
      <sz val="14"/>
    </font>
    <font>
      <name val="Arial"/>
      <family val="2"/>
      <i val="1"/>
      <color rgb="FF808080"/>
      <sz val="11"/>
    </font>
    <font>
      <name val="Arial"/>
      <family val="2"/>
      <color rgb="FF808080"/>
      <sz val="11"/>
    </font>
    <font>
      <name val="Arial"/>
      <family val="2"/>
      <color rgb="FF000000"/>
      <sz val="11"/>
    </font>
    <font>
      <name val="Arial"/>
      <family val="2"/>
      <b val="1"/>
      <color rgb="FFFFFFFF"/>
      <sz val="13"/>
    </font>
    <font>
      <name val="Arial"/>
      <family val="2"/>
      <b val="1"/>
      <color rgb="FF808080"/>
      <sz val="11"/>
    </font>
    <font>
      <name val="Arial"/>
      <family val="2"/>
      <i val="1"/>
      <color rgb="FFED7D31"/>
      <sz val="11"/>
    </font>
    <font>
      <name val="Arial"/>
      <family val="2"/>
      <b val="1"/>
      <color rgb="FF375623"/>
      <sz val="11"/>
    </font>
    <font>
      <name val="Arial"/>
      <family val="2"/>
      <b val="1"/>
      <color rgb="FF000000"/>
      <sz val="12"/>
    </font>
    <font>
      <name val="Arial"/>
      <family val="2"/>
      <b val="1"/>
      <color rgb="FFFFFFFF"/>
      <sz val="10"/>
    </font>
    <font>
      <name val="Arial"/>
      <family val="2"/>
      <color rgb="FF808080"/>
      <sz val="10"/>
    </font>
    <font>
      <name val="Arial"/>
      <family val="2"/>
      <b val="1"/>
      <color rgb="FFFFFFFF"/>
      <sz val="16"/>
    </font>
    <font>
      <name val="Arial"/>
      <family val="2"/>
      <b val="1"/>
      <color rgb="FFFFFFFF"/>
      <sz val="20"/>
    </font>
    <font>
      <name val="Arial"/>
      <family val="2"/>
      <color rgb="FF000000"/>
      <sz val="9"/>
    </font>
    <font>
      <name val="Arial"/>
      <family val="2"/>
      <color rgb="FF2E74B5"/>
      <sz val="10"/>
    </font>
    <font>
      <name val="Arial"/>
      <family val="2"/>
      <b val="1"/>
      <color rgb="FFFFFFFF"/>
      <sz val="22"/>
      <u val="single"/>
    </font>
    <font>
      <name val="Arial"/>
      <family val="2"/>
      <b val="1"/>
      <color rgb="FFFFFFFF"/>
      <sz val="26"/>
      <u val="single"/>
    </font>
    <font>
      <name val="Arial"/>
      <family val="2"/>
      <b val="1"/>
      <color rgb="FFFFFFFF"/>
      <sz val="20"/>
      <u val="single"/>
    </font>
  </fonts>
  <fills count="15">
    <fill>
      <patternFill/>
    </fill>
    <fill>
      <patternFill patternType="gray125"/>
    </fill>
    <fill>
      <patternFill patternType="solid">
        <fgColor rgb="FF1F3864"/>
        <bgColor rgb="FF1F3864"/>
      </patternFill>
    </fill>
    <fill>
      <patternFill patternType="solid">
        <fgColor rgb="FFD6E4F0"/>
        <bgColor rgb="FFD6E4F0"/>
      </patternFill>
    </fill>
    <fill>
      <patternFill patternType="solid">
        <fgColor rgb="FFF2F2F2"/>
        <bgColor rgb="FFF2F2F2"/>
      </patternFill>
    </fill>
    <fill>
      <patternFill patternType="solid">
        <fgColor rgb="FF2E74B5"/>
        <bgColor rgb="FF2E74B5"/>
      </patternFill>
    </fill>
    <fill>
      <patternFill patternType="solid">
        <fgColor rgb="FF70AD47"/>
        <bgColor rgb="FF70AD47"/>
      </patternFill>
    </fill>
    <fill>
      <patternFill patternType="solid">
        <fgColor rgb="FFC00000"/>
        <bgColor rgb="FFC00000"/>
      </patternFill>
    </fill>
    <fill>
      <patternFill patternType="solid">
        <fgColor rgb="FFED7D31"/>
        <bgColor rgb="FFED7D31"/>
      </patternFill>
    </fill>
    <fill>
      <patternFill patternType="solid">
        <fgColor rgb="FFDEEAF1"/>
        <bgColor rgb="FFDEEAF1"/>
      </patternFill>
    </fill>
    <fill>
      <patternFill patternType="solid">
        <fgColor rgb="FFFFF2CC"/>
        <bgColor rgb="FFFFF2CC"/>
      </patternFill>
    </fill>
    <fill>
      <patternFill patternType="solid">
        <fgColor rgb="FFFFE0E0"/>
        <bgColor rgb="FFFFE0E0"/>
      </patternFill>
    </fill>
    <fill>
      <patternFill patternType="solid">
        <fgColor rgb="FFE2EFDA"/>
        <bgColor rgb="FFE2EFDA"/>
      </patternFill>
    </fill>
    <fill>
      <patternFill patternType="solid">
        <fgColor rgb="FFFFFFFF"/>
        <bgColor rgb="FFFFFFFF"/>
      </patternFill>
    </fill>
    <fill>
      <patternFill patternType="solid">
        <fgColor rgb="FFC55A11"/>
        <bgColor rgb="FFC55A11"/>
      </patternFill>
    </fill>
  </fills>
  <borders count="25">
    <border>
      <left/>
      <right/>
      <top/>
      <bottom/>
      <diagonal/>
    </border>
    <border>
      <left style="thin">
        <color rgb="FFBDD7EE"/>
      </left>
      <right style="thin">
        <color rgb="FFBDD7EE"/>
      </right>
      <top style="thin">
        <color rgb="FFBDD7EE"/>
      </top>
      <bottom style="thin">
        <color rgb="FFBDD7EE"/>
      </bottom>
      <diagonal/>
    </border>
    <border>
      <left/>
      <right/>
      <top style="thin">
        <color rgb="FFBDD7EE"/>
      </top>
      <bottom/>
      <diagonal/>
    </border>
    <border>
      <left/>
      <right style="thin">
        <color rgb="FFBDD7EE"/>
      </right>
      <top style="thin">
        <color rgb="FFBDD7EE"/>
      </top>
      <bottom/>
      <diagonal/>
    </border>
    <border>
      <left/>
      <right style="thin">
        <color rgb="FFBDD7EE"/>
      </right>
      <top style="thin">
        <color rgb="FFBDD7EE"/>
      </top>
      <bottom style="thin">
        <color rgb="FFBDD7EE"/>
      </bottom>
      <diagonal/>
    </border>
    <border>
      <left/>
      <right/>
      <top style="thin">
        <color rgb="FFBDD7EE"/>
      </top>
      <bottom style="thin">
        <color rgb="FFBDD7EE"/>
      </bottom>
      <diagonal/>
    </border>
    <border>
      <left/>
      <right style="thin">
        <color rgb="FFBDD7EE"/>
      </right>
      <top/>
      <bottom/>
      <diagonal/>
    </border>
    <border>
      <left style="thin">
        <color rgb="FFBDD7EE"/>
      </left>
      <right/>
      <top/>
      <bottom style="thin">
        <color rgb="FFBDD7EE"/>
      </bottom>
      <diagonal/>
    </border>
    <border>
      <left/>
      <right/>
      <top/>
      <bottom style="thin">
        <color rgb="FFBDD7EE"/>
      </bottom>
      <diagonal/>
    </border>
    <border>
      <left/>
      <right style="thin">
        <color rgb="FFBDD7EE"/>
      </right>
      <top/>
      <bottom style="thin">
        <color rgb="FFBDD7EE"/>
      </bottom>
      <diagonal/>
    </border>
    <border>
      <left style="thin">
        <color rgb="FFBDD7EE"/>
      </left>
      <right style="thin">
        <color rgb="FFBDD7EE"/>
      </right>
      <top/>
      <bottom/>
      <diagonal/>
    </border>
    <border>
      <left style="thin">
        <color rgb="FFBDD7EE"/>
      </left>
      <right style="thin">
        <color rgb="FFBDD7EE"/>
      </right>
      <top/>
      <bottom style="thin">
        <color rgb="FFBDD7EE"/>
      </bottom>
      <diagonal/>
    </border>
    <border>
      <left style="medium">
        <color rgb="FFC55A11"/>
      </left>
      <right style="medium">
        <color rgb="FFC55A11"/>
      </right>
      <top style="medium">
        <color rgb="FFC55A11"/>
      </top>
      <bottom style="medium">
        <color rgb="FFC55A11"/>
      </bottom>
      <diagonal/>
    </border>
    <border>
      <left/>
      <right/>
      <top style="medium">
        <color rgb="FFC55A11"/>
      </top>
      <bottom/>
      <diagonal/>
    </border>
    <border>
      <left/>
      <right style="medium">
        <color rgb="FFC55A11"/>
      </right>
      <top style="medium">
        <color rgb="FFC55A11"/>
      </top>
      <bottom/>
      <diagonal/>
    </border>
    <border>
      <left style="medium">
        <color rgb="FFC55A11"/>
      </left>
      <right/>
      <top/>
      <bottom style="medium">
        <color rgb="FFC55A11"/>
      </bottom>
      <diagonal/>
    </border>
    <border>
      <left/>
      <right/>
      <top/>
      <bottom style="medium">
        <color rgb="FFC55A11"/>
      </bottom>
      <diagonal/>
    </border>
    <border>
      <left/>
      <right style="medium">
        <color rgb="FFC55A11"/>
      </right>
      <top/>
      <bottom style="medium">
        <color rgb="FFC55A11"/>
      </bottom>
      <diagonal/>
    </border>
    <border>
      <left/>
      <right style="thin">
        <color rgb="FFBDD7EE"/>
      </right>
      <top/>
      <bottom style="medium">
        <color rgb="FFC55A11"/>
      </bottom>
      <diagonal/>
    </border>
    <border>
      <left style="medium">
        <color rgb="FFC55A11"/>
      </left>
      <right style="medium">
        <color rgb="FFC55A11"/>
      </right>
      <top/>
      <bottom/>
      <diagonal/>
    </border>
    <border>
      <left style="medium">
        <color rgb="FFC55A11"/>
      </left>
      <right style="medium">
        <color rgb="FFC55A11"/>
      </right>
      <top/>
      <bottom style="medium">
        <color rgb="FFC55A11"/>
      </bottom>
      <diagonal/>
    </border>
    <border>
      <left style="medium">
        <color rgb="FFC55A11"/>
      </left>
      <right/>
      <top style="medium">
        <color rgb="FFC55A11"/>
      </top>
      <bottom/>
      <diagonal/>
    </border>
    <border>
      <left style="medium">
        <color rgb="FFC55A11"/>
      </left>
      <right/>
      <top/>
      <bottom/>
      <diagonal/>
    </border>
    <border>
      <left/>
      <right style="medium">
        <color rgb="FFC55A11"/>
      </right>
      <top/>
      <bottom/>
      <diagonal/>
    </border>
    <border>
      <left style="thin">
        <color rgb="FFBDD7EE"/>
      </left>
      <right/>
      <top/>
      <bottom/>
      <diagonal/>
    </border>
  </borders>
  <cellStyleXfs count="1">
    <xf numFmtId="0" fontId="0" fillId="0" borderId="0"/>
  </cellStyleXfs>
  <cellXfs count="103">
    <xf numFmtId="0" fontId="0" fillId="0" borderId="0" pivotButton="0" quotePrefix="0" xfId="0"/>
    <xf numFmtId="0" fontId="4" fillId="4" borderId="1" applyAlignment="1" pivotButton="0" quotePrefix="0" xfId="0">
      <alignment horizontal="left" vertical="center"/>
    </xf>
    <xf numFmtId="0" fontId="5" fillId="5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center" vertical="center"/>
    </xf>
    <xf numFmtId="0" fontId="5" fillId="7" borderId="1" applyAlignment="1" pivotButton="0" quotePrefix="0" xfId="0">
      <alignment horizontal="center" vertical="center"/>
    </xf>
    <xf numFmtId="0" fontId="5" fillId="8" borderId="1" applyAlignment="1" pivotButton="0" quotePrefix="0" xfId="0">
      <alignment horizontal="center" vertical="center"/>
    </xf>
    <xf numFmtId="0" fontId="9" fillId="0" borderId="0" pivotButton="0" quotePrefix="0" xfId="0"/>
    <xf numFmtId="0" fontId="0" fillId="4" borderId="1" pivotButton="0" quotePrefix="0" xfId="0"/>
    <xf numFmtId="0" fontId="0" fillId="11" borderId="1" pivotButton="0" quotePrefix="0" xfId="0"/>
    <xf numFmtId="0" fontId="0" fillId="12" borderId="1" pivotButton="0" quotePrefix="0" xfId="0"/>
    <xf numFmtId="0" fontId="5" fillId="2" borderId="0" pivotButton="0" quotePrefix="0" xfId="0"/>
    <xf numFmtId="0" fontId="7" fillId="10" borderId="1" applyAlignment="1" pivotButton="0" quotePrefix="0" xfId="0">
      <alignment horizontal="left" vertical="center"/>
    </xf>
    <xf numFmtId="0" fontId="13" fillId="4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left" vertical="center"/>
    </xf>
    <xf numFmtId="0" fontId="14" fillId="9" borderId="1" applyAlignment="1" pivotButton="0" quotePrefix="0" xfId="0">
      <alignment horizontal="left" vertical="center"/>
    </xf>
    <xf numFmtId="0" fontId="0" fillId="13" borderId="1" applyAlignment="1" pivotButton="0" quotePrefix="0" xfId="0">
      <alignment horizontal="left" vertical="center"/>
    </xf>
    <xf numFmtId="0" fontId="16" fillId="4" borderId="1" applyAlignment="1" pivotButton="0" quotePrefix="0" xfId="0">
      <alignment horizontal="center" vertical="center"/>
    </xf>
    <xf numFmtId="4" fontId="13" fillId="4" borderId="1" pivotButton="0" quotePrefix="0" xfId="0"/>
    <xf numFmtId="0" fontId="0" fillId="11" borderId="1" applyAlignment="1" pivotButton="0" quotePrefix="0" xfId="0">
      <alignment horizontal="left" vertical="center"/>
    </xf>
    <xf numFmtId="0" fontId="0" fillId="11" borderId="1" applyAlignment="1" pivotButton="0" quotePrefix="0" xfId="0">
      <alignment horizontal="left" vertical="center" wrapText="1"/>
    </xf>
    <xf numFmtId="0" fontId="0" fillId="10" borderId="1" applyAlignment="1" pivotButton="0" quotePrefix="0" xfId="0">
      <alignment horizontal="left" vertical="center"/>
    </xf>
    <xf numFmtId="0" fontId="0" fillId="10" borderId="1" applyAlignment="1" pivotButton="0" quotePrefix="0" xfId="0">
      <alignment horizontal="left" vertical="center" wrapText="1"/>
    </xf>
    <xf numFmtId="0" fontId="0" fillId="9" borderId="1" applyAlignment="1" pivotButton="0" quotePrefix="0" xfId="0">
      <alignment horizontal="left" vertical="center"/>
    </xf>
    <xf numFmtId="0" fontId="0" fillId="9" borderId="1" applyAlignment="1" pivotButton="0" quotePrefix="0" xfId="0">
      <alignment horizontal="left" vertical="center" wrapText="1"/>
    </xf>
    <xf numFmtId="0" fontId="0" fillId="13" borderId="1" applyAlignment="1" pivotButton="0" quotePrefix="0" xfId="0">
      <alignment horizontal="left" vertical="center" wrapText="1"/>
    </xf>
    <xf numFmtId="0" fontId="0" fillId="4" borderId="1" applyAlignment="1" pivotButton="0" quotePrefix="0" xfId="0">
      <alignment horizontal="left" vertical="center"/>
    </xf>
    <xf numFmtId="0" fontId="0" fillId="4" borderId="1" applyAlignment="1" pivotButton="0" quotePrefix="0" xfId="0">
      <alignment horizontal="left" vertical="center" wrapText="1"/>
    </xf>
    <xf numFmtId="0" fontId="13" fillId="4" borderId="1" applyAlignment="1" pivotButton="0" quotePrefix="0" xfId="0">
      <alignment horizontal="left" vertical="center" wrapText="1"/>
    </xf>
    <xf numFmtId="0" fontId="18" fillId="12" borderId="1" applyAlignment="1" pivotButton="0" quotePrefix="0" xfId="0">
      <alignment horizontal="left" vertical="center"/>
    </xf>
    <xf numFmtId="0" fontId="3" fillId="0" borderId="0" pivotButton="0" quotePrefix="0" xfId="0"/>
    <xf numFmtId="0" fontId="19" fillId="10" borderId="1" pivotButton="0" quotePrefix="0" xfId="0"/>
    <xf numFmtId="4" fontId="0" fillId="13" borderId="1" applyAlignment="1" pivotButton="0" quotePrefix="0" xfId="0">
      <alignment horizontal="left" vertical="center"/>
    </xf>
    <xf numFmtId="4" fontId="0" fillId="4" borderId="1" applyAlignment="1" pivotButton="0" quotePrefix="0" xfId="0">
      <alignment horizontal="left" vertical="center"/>
    </xf>
    <xf numFmtId="0" fontId="24" fillId="13" borderId="1" applyAlignment="1" pivotButton="0" quotePrefix="0" xfId="0">
      <alignment horizontal="left" vertical="center"/>
    </xf>
    <xf numFmtId="0" fontId="24" fillId="13" borderId="1" applyAlignment="1" pivotButton="0" quotePrefix="0" xfId="0">
      <alignment horizontal="left" vertical="center" wrapText="1"/>
    </xf>
    <xf numFmtId="0" fontId="24" fillId="4" borderId="1" applyAlignment="1" pivotButton="0" quotePrefix="0" xfId="0">
      <alignment horizontal="left" vertical="center"/>
    </xf>
    <xf numFmtId="0" fontId="24" fillId="4" borderId="1" applyAlignment="1" pivotButton="0" quotePrefix="0" xfId="0">
      <alignment horizontal="left" vertical="center" wrapText="1"/>
    </xf>
    <xf numFmtId="0" fontId="0" fillId="12" borderId="1" applyAlignment="1" pivotButton="0" quotePrefix="0" xfId="0">
      <alignment horizontal="left" vertical="center"/>
    </xf>
    <xf numFmtId="0" fontId="0" fillId="12" borderId="1" applyAlignment="1" pivotButton="0" quotePrefix="0" xfId="0">
      <alignment horizontal="left" vertical="center" wrapText="1"/>
    </xf>
    <xf numFmtId="0" fontId="0" fillId="0" borderId="16" pivotButton="0" quotePrefix="0" xfId="0"/>
    <xf numFmtId="0" fontId="0" fillId="0" borderId="18" pivotButton="0" quotePrefix="0" xfId="0"/>
    <xf numFmtId="0" fontId="0" fillId="0" borderId="20" pivotButton="0" quotePrefix="0" xfId="0"/>
    <xf numFmtId="0" fontId="10" fillId="0" borderId="1" pivotButton="0" quotePrefix="0" xfId="0"/>
    <xf numFmtId="0" fontId="0" fillId="0" borderId="5" pivotButton="0" quotePrefix="0" xfId="0"/>
    <xf numFmtId="0" fontId="0" fillId="0" borderId="4" pivotButton="0" quotePrefix="0" xfId="0"/>
    <xf numFmtId="0" fontId="7" fillId="9" borderId="1" pivotButton="0" quotePrefix="0" xfId="0"/>
    <xf numFmtId="0" fontId="0" fillId="0" borderId="13" pivotButton="0" quotePrefix="0" xfId="0"/>
    <xf numFmtId="0" fontId="1" fillId="2" borderId="0" applyAlignment="1" pivotButton="0" quotePrefix="0" xfId="0">
      <alignment horizontal="center" vertical="center"/>
    </xf>
    <xf numFmtId="0" fontId="0" fillId="0" borderId="0" pivotButton="0" quotePrefix="0" xfId="0"/>
    <xf numFmtId="0" fontId="8" fillId="0" borderId="1" pivotButton="0" quotePrefix="0" xfId="0"/>
    <xf numFmtId="0" fontId="25" fillId="13" borderId="1" pivotButton="0" quotePrefix="0" xfId="0"/>
    <xf numFmtId="0" fontId="5" fillId="14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3" borderId="0" pivotButton="0" quotePrefix="0" xfId="0"/>
    <xf numFmtId="0" fontId="3" fillId="3" borderId="0" applyAlignment="1" pivotButton="0" quotePrefix="0" xfId="0">
      <alignment horizontal="left" vertical="center"/>
    </xf>
    <xf numFmtId="0" fontId="8" fillId="0" borderId="0" pivotButton="0" quotePrefix="0" xfId="0"/>
    <xf numFmtId="0" fontId="4" fillId="4" borderId="1" applyAlignment="1" pivotButton="0" quotePrefix="0" xfId="0">
      <alignment horizontal="left" vertical="center"/>
    </xf>
    <xf numFmtId="0" fontId="10" fillId="13" borderId="1" applyAlignment="1" pivotButton="0" quotePrefix="0" xfId="0">
      <alignment horizontal="left" vertical="center" wrapText="1"/>
    </xf>
    <xf numFmtId="0" fontId="28" fillId="8" borderId="12" applyAlignment="1" pivotButton="0" quotePrefix="0" xfId="0">
      <alignment horizontal="center" vertical="center"/>
    </xf>
    <xf numFmtId="0" fontId="6" fillId="5" borderId="0" applyAlignment="1" pivotButton="0" quotePrefix="0" xfId="0">
      <alignment horizontal="left" vertical="center"/>
    </xf>
    <xf numFmtId="0" fontId="4" fillId="11" borderId="1" applyAlignment="1" pivotButton="0" quotePrefix="0" xfId="0">
      <alignment horizontal="left" vertical="center"/>
    </xf>
    <xf numFmtId="0" fontId="4" fillId="9" borderId="1" applyAlignment="1" pivotButton="0" quotePrefix="0" xfId="0">
      <alignment horizontal="left" vertical="center"/>
    </xf>
    <xf numFmtId="0" fontId="4" fillId="12" borderId="1" applyAlignment="1" pivotButton="0" quotePrefix="0" xfId="0">
      <alignment horizontal="left" vertical="center"/>
    </xf>
    <xf numFmtId="0" fontId="4" fillId="10" borderId="1" applyAlignment="1" pivotButton="0" quotePrefix="0" xfId="0">
      <alignment horizontal="left" vertical="center"/>
    </xf>
    <xf numFmtId="0" fontId="22" fillId="2" borderId="0" applyAlignment="1" pivotButton="0" quotePrefix="0" xfId="0">
      <alignment horizontal="center" vertical="center"/>
    </xf>
    <xf numFmtId="0" fontId="11" fillId="2" borderId="1" applyAlignment="1" pivotButton="0" quotePrefix="0" xfId="0">
      <alignment horizontal="center" vertical="center"/>
    </xf>
    <xf numFmtId="0" fontId="12" fillId="0" borderId="0" pivotButton="0" quotePrefix="0" xfId="0"/>
    <xf numFmtId="0" fontId="15" fillId="2" borderId="1" applyAlignment="1" pivotButton="0" quotePrefix="0" xfId="0">
      <alignment horizontal="center" vertical="center"/>
    </xf>
    <xf numFmtId="0" fontId="15" fillId="2" borderId="0" applyAlignment="1" pivotButton="0" quotePrefix="0" xfId="0">
      <alignment horizontal="center" vertical="center"/>
    </xf>
    <xf numFmtId="0" fontId="17" fillId="10" borderId="0" pivotButton="0" quotePrefix="0" xfId="0"/>
    <xf numFmtId="0" fontId="21" fillId="4" borderId="1" applyAlignment="1" pivotButton="0" quotePrefix="0" xfId="0">
      <alignment horizontal="left" vertical="center"/>
    </xf>
    <xf numFmtId="0" fontId="20" fillId="5" borderId="0" applyAlignment="1" pivotButton="0" quotePrefix="0" xfId="0">
      <alignment horizontal="left" vertical="center"/>
    </xf>
    <xf numFmtId="164" fontId="10" fillId="13" borderId="1" applyAlignment="1" pivotButton="0" quotePrefix="0" xfId="0">
      <alignment horizontal="left" vertical="center" wrapText="1"/>
    </xf>
    <xf numFmtId="0" fontId="27" fillId="8" borderId="12" applyAlignment="1" pivotButton="0" quotePrefix="0" xfId="0">
      <alignment horizontal="center" vertical="center"/>
    </xf>
    <xf numFmtId="0" fontId="0" fillId="0" borderId="14" pivotButton="0" quotePrefix="0" xfId="0"/>
    <xf numFmtId="0" fontId="0" fillId="0" borderId="19" pivotButton="0" quotePrefix="0" xfId="0"/>
    <xf numFmtId="0" fontId="0" fillId="0" borderId="18" pivotButton="0" quotePrefix="0" xfId="0"/>
    <xf numFmtId="0" fontId="0" fillId="0" borderId="6" pivotButton="0" quotePrefix="0" xfId="0"/>
    <xf numFmtId="0" fontId="7" fillId="3" borderId="1" pivotButton="0" quotePrefix="0" xfId="0"/>
    <xf numFmtId="0" fontId="0" fillId="0" borderId="2" pivotButton="0" quotePrefix="0" xfId="0"/>
    <xf numFmtId="0" fontId="0" fillId="0" borderId="3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3" fillId="9" borderId="1" applyAlignment="1" pivotButton="0" quotePrefix="0" xfId="0">
      <alignment horizontal="left" vertical="center"/>
    </xf>
    <xf numFmtId="0" fontId="11" fillId="2" borderId="0" applyAlignment="1" pivotButton="0" quotePrefix="0" xfId="0">
      <alignment horizontal="center" vertical="center"/>
    </xf>
    <xf numFmtId="0" fontId="23" fillId="5" borderId="1" applyAlignment="1" pivotButton="0" quotePrefix="0" xfId="0">
      <alignment horizontal="center" vertical="center"/>
    </xf>
    <xf numFmtId="0" fontId="0" fillId="0" borderId="10" pivotButton="0" quotePrefix="0" xfId="0"/>
    <xf numFmtId="0" fontId="0" fillId="0" borderId="11" pivotButton="0" quotePrefix="0" xfId="0"/>
    <xf numFmtId="0" fontId="3" fillId="12" borderId="1" applyAlignment="1" pivotButton="0" quotePrefix="0" xfId="0">
      <alignment horizontal="left" vertical="center"/>
    </xf>
    <xf numFmtId="0" fontId="6" fillId="14" borderId="0" applyAlignment="1" pivotButton="0" quotePrefix="0" xfId="0">
      <alignment horizontal="center" vertical="center"/>
    </xf>
    <xf numFmtId="0" fontId="5" fillId="2" borderId="0" applyAlignment="1" pivotButton="0" quotePrefix="0" xfId="0">
      <alignment horizontal="left" vertical="center"/>
    </xf>
    <xf numFmtId="0" fontId="26" fillId="8" borderId="21" applyAlignment="1" pivotButton="0" quotePrefix="0" xfId="0">
      <alignment horizontal="center" vertical="center"/>
    </xf>
    <xf numFmtId="0" fontId="26" fillId="8" borderId="13" applyAlignment="1" pivotButton="0" quotePrefix="0" xfId="0">
      <alignment horizontal="center" vertical="center"/>
    </xf>
    <xf numFmtId="0" fontId="26" fillId="8" borderId="14" applyAlignment="1" pivotButton="0" quotePrefix="0" xfId="0">
      <alignment horizontal="center" vertical="center"/>
    </xf>
    <xf numFmtId="0" fontId="26" fillId="8" borderId="15" applyAlignment="1" pivotButton="0" quotePrefix="0" xfId="0">
      <alignment horizontal="center" vertical="center"/>
    </xf>
    <xf numFmtId="0" fontId="26" fillId="8" borderId="16" applyAlignment="1" pivotButton="0" quotePrefix="0" xfId="0">
      <alignment horizontal="center" vertical="center"/>
    </xf>
    <xf numFmtId="0" fontId="26" fillId="8" borderId="17" applyAlignment="1" pivotButton="0" quotePrefix="0" xfId="0">
      <alignment horizontal="center" vertical="center"/>
    </xf>
    <xf numFmtId="0" fontId="26" fillId="8" borderId="12" applyAlignment="1" pivotButton="0" quotePrefix="0" xfId="0">
      <alignment horizontal="center" vertical="center"/>
    </xf>
    <xf numFmtId="0" fontId="0" fillId="0" borderId="15" pivotButton="0" quotePrefix="0" xfId="0"/>
    <xf numFmtId="0" fontId="0" fillId="0" borderId="17" pivotButton="0" quotePrefix="0" xfId="0"/>
  </cellXfs>
  <cellStyles count="1">
    <cellStyle name="Normal" xfId="0" builtinId="0"/>
  </cellStyles>
  <dxfs count="10">
    <dxf>
      <font>
        <name val="Arial"/>
        <color rgb="FF808080"/>
        <sz val="11"/>
      </font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E0E0"/>
          <bgColor rgb="FFFFE0E0"/>
        </patternFill>
      </fill>
    </dxf>
    <dxf>
      <fill>
        <patternFill patternType="solid">
          <fgColor rgb="FFFFE0E0"/>
          <bgColor rgb="FFFFE0E0"/>
        </patternFill>
      </fill>
    </dxf>
    <dxf>
      <fill>
        <patternFill patternType="solid">
          <fgColor rgb="FFFFE0E0"/>
          <bgColor rgb="FFFFE0E0"/>
        </patternFill>
      </fill>
    </dxf>
    <dxf>
      <fill>
        <patternFill patternType="solid">
          <fgColor rgb="FFFFE0E0"/>
          <bgColor rgb="FFFFE0E0"/>
        </patternFill>
      </fill>
    </dxf>
    <dxf>
      <font>
        <name val="Arial"/>
        <color rgb="FFC00000"/>
        <sz val="11"/>
      </font>
      <fill>
        <patternFill patternType="solid">
          <fgColor rgb="FFFFE0E0"/>
          <bgColor rgb="FFFFE0E0"/>
        </patternFill>
      </fill>
    </dxf>
    <dxf>
      <font>
        <name val="Arial"/>
        <b val="1"/>
        <color rgb="FFC00000"/>
        <sz val="11"/>
      </font>
      <fill>
        <patternFill patternType="solid">
          <fgColor rgb="FFFFE0E0"/>
          <bgColor rgb="FFFFE0E0"/>
        </patternFill>
      </fill>
    </dxf>
    <dxf>
      <font>
        <name val="Arial"/>
        <b val="1"/>
        <color rgb="FF375623"/>
        <sz val="11"/>
      </font>
      <fill>
        <patternFill patternType="solid">
          <fgColor rgb="FFE2EFDA"/>
          <bgColor rgb="FFE2EFDA"/>
        </patternFill>
      </fill>
    </dxf>
    <dxf>
      <font>
        <name val="Arial"/>
        <color rgb="FF808080"/>
        <sz val="11"/>
      </font>
      <fill>
        <patternFill patternType="solid">
          <fgColor rgb="FFF2F2F2"/>
          <bgColor rgb="FFF2F2F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styles" Target="styles.xml" Id="rId17"/><Relationship Type="http://schemas.openxmlformats.org/officeDocument/2006/relationships/theme" Target="theme/theme1.xml" Id="rId18"/></Relationships>
</file>

<file path=xl/comments/comment1.xml><?xml version="1.0" encoding="utf-8"?>
<comments xmlns="http://schemas.openxmlformats.org/spreadsheetml/2006/main">
  <authors>
    <author>System</author>
  </authors>
  <commentList>
    <comment ref="A4" authorId="0" shapeId="0">
      <text>
        <t>Fester interner Bezeichner. Nicht ändern.</t>
      </text>
    </comment>
    <comment ref="A5" authorId="0" shapeId="0">
      <text>
        <t>Offizieller Firmenname laut Handelsregister.</t>
      </text>
    </comment>
    <comment ref="A6" authorId="0" shapeId="0">
      <text>
        <t>z.B. GmbH, UG, Einzelunternehmen, AG</t>
      </text>
    </comment>
    <comment ref="A7" authorId="0" shapeId="0">
      <text>
        <t>Straße und Hausnummer</t>
      </text>
    </comment>
    <comment ref="A8" authorId="0" shapeId="0">
      <text>
        <t>Postleitzahl</t>
      </text>
    </comment>
    <comment ref="A9" authorId="0" shapeId="0">
      <text>
        <t>Stadt / Gemeinde</t>
      </text>
    </comment>
    <comment ref="A10" authorId="0" shapeId="0">
      <text>
        <t>ISO-Ländercode. Standard: DE</t>
      </text>
    </comment>
    <comment ref="A11" authorId="0" shapeId="0">
      <text>
        <t>z.B. DE123456789 – Pflicht bei EU-Rechnungen</t>
      </text>
    </comment>
    <comment ref="A12" authorId="0" shapeId="0">
      <text>
        <t>Finanzamt-Steuernummer (alternativ zur USt-IdNr.)</t>
      </text>
    </comment>
    <comment ref="A13" authorId="0" shapeId="0">
      <text>
        <t>Kontakt-E-Mail-Adresse des Unternehmens</t>
      </text>
    </comment>
    <comment ref="A14" authorId="0" shapeId="0">
      <text>
        <t>Optionale Telefonnummer</t>
      </text>
    </comment>
    <comment ref="A15" authorId="0" shapeId="0">
      <text>
        <t>Optionale Website-URL</t>
      </text>
    </comment>
    <comment ref="A16" authorId="0" shapeId="0">
      <text>
        <t>IBAN für Zahlungseingang (z.B. DE89 3704 0044 …)</t>
      </text>
    </comment>
    <comment ref="A17" authorId="0" shapeId="0">
      <text>
        <t>BIC / SWIFT-Code der Bank</t>
      </text>
    </comment>
    <comment ref="A18" authorId="0" shapeId="0">
      <text>
        <t>Rechnungswährung. Standard: EUR</t>
      </text>
    </comment>
    <comment ref="A19" authorId="0" shapeId="0">
      <text>
        <t>Zahlungsziel in Tagen (z.B. 14)</t>
      </text>
    </comment>
    <comment ref="A20" authorId="0" shapeId="0">
      <text>
        <t>Ja = §19 UStG, keine Umsatzsteuer ausweisen</t>
      </text>
    </comment>
    <comment ref="A21" authorId="0" shapeId="0">
      <text>
        <t>Standardmäßiger USt-Satz: 0, 7 oder 19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e-rechnung-check.de/" TargetMode="External" Id="rId1"/></Relationships>
</file>

<file path=xl/worksheets/_rels/sheet13.xml.rels><Relationships xmlns="http://schemas.openxmlformats.org/package/2006/relationships"><Relationship Type="http://schemas.openxmlformats.org/officeDocument/2006/relationships/hyperlink" Target="https://e-rechnung-check.de/" TargetMode="External" Id="rId1"/></Relationships>
</file>

<file path=xl/worksheets/_rels/sheet2.xml.rels><Relationships xmlns="http://schemas.openxmlformats.org/package/2006/relationships"><Relationship Type="http://schemas.openxmlformats.org/officeDocument/2006/relationships/hyperlink" Target="https://e-rechnung-check.de/" TargetMode="External" Id="rId1"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tabColor rgb="FF1F3864"/>
    <outlinePr summaryBelow="1" summaryRight="1"/>
    <pageSetUpPr/>
  </sheetPr>
  <dimension ref="A1:H19"/>
  <sheetViews>
    <sheetView showGridLines="0" tabSelected="1" workbookViewId="0">
      <selection activeCell="F16" sqref="F16"/>
    </sheetView>
  </sheetViews>
  <sheetFormatPr baseColWidth="10" defaultColWidth="8.83203125" defaultRowHeight="15"/>
  <cols>
    <col width="28" customWidth="1" style="50" min="1" max="1"/>
    <col width="22" customWidth="1" style="50" min="2" max="2"/>
    <col width="4" customWidth="1" style="50" min="3" max="4"/>
    <col width="28" customWidth="1" style="50" min="5" max="5"/>
    <col width="22" customWidth="1" style="50" min="6" max="6"/>
    <col width="24" customWidth="1" style="50" min="7" max="7"/>
    <col width="20" customWidth="1" style="50" min="8" max="8"/>
  </cols>
  <sheetData>
    <row r="1" ht="42" customHeight="1" s="50">
      <c r="A1" s="49" t="inlineStr">
        <is>
          <t>🧾  E-Rechnung Ausfüllhilfe  |  v1.0</t>
        </is>
      </c>
    </row>
    <row r="2">
      <c r="A2" s="54" t="inlineStr">
        <is>
          <t>Erstellen Sie rechtskonforme E-Rechnungen für deutsche KMU</t>
        </is>
      </c>
    </row>
    <row r="4" ht="16" customHeight="1" s="50">
      <c r="A4" s="56" t="inlineStr">
        <is>
          <t>📊 STATUS-ÜBERSICHT</t>
        </is>
      </c>
      <c r="D4" s="55" t="inlineStr">
        <is>
          <t>📋 WORKFLOW – Schritt für Schritt</t>
        </is>
      </c>
    </row>
    <row r="5" ht="20" customHeight="1" s="50">
      <c r="A5" s="58" t="inlineStr">
        <is>
          <t>Workbook Version</t>
        </is>
      </c>
      <c r="B5" s="2" t="inlineStr">
        <is>
          <t>v0.3.0-alpha</t>
        </is>
      </c>
      <c r="D5" s="3" t="inlineStr">
        <is>
          <t>1</t>
        </is>
      </c>
      <c r="E5" s="47" t="inlineStr">
        <is>
          <t>Firmendaten ausfüllen</t>
        </is>
      </c>
      <c r="F5" s="46" t="n"/>
      <c r="G5" s="51" t="inlineStr">
        <is>
          <t>→ Reiter: Firmendaten</t>
        </is>
      </c>
      <c r="H5" s="46" t="n"/>
    </row>
    <row r="6" ht="20" customHeight="1" s="50">
      <c r="A6" s="58" t="inlineStr">
        <is>
          <t>Unterstützte Formate</t>
        </is>
      </c>
      <c r="B6" s="2" t="inlineStr">
        <is>
          <t>XRechnung · ZUGFeRD</t>
        </is>
      </c>
      <c r="D6" s="3" t="inlineStr">
        <is>
          <t>2</t>
        </is>
      </c>
      <c r="E6" s="47" t="inlineStr">
        <is>
          <t>Kunden anlegen</t>
        </is>
      </c>
      <c r="F6" s="46" t="n"/>
      <c r="G6" s="51" t="inlineStr">
        <is>
          <t>→ Reiter: Kundenstamm</t>
        </is>
      </c>
      <c r="H6" s="46" t="n"/>
    </row>
    <row r="7" ht="20" customHeight="1" s="50">
      <c r="A7" s="58" t="inlineStr">
        <is>
          <t>Rechnungen gesamt</t>
        </is>
      </c>
      <c r="B7" s="4">
        <f>COUNTA(Rechnungen!A:A)-1</f>
        <v/>
      </c>
      <c r="D7" s="3" t="inlineStr">
        <is>
          <t>3</t>
        </is>
      </c>
      <c r="E7" s="47" t="inlineStr">
        <is>
          <t>Rechnungen anlegen</t>
        </is>
      </c>
      <c r="F7" s="46" t="n"/>
      <c r="G7" s="51" t="inlineStr">
        <is>
          <t>→ Reiter: Rechnungen</t>
        </is>
      </c>
      <c r="H7" s="46" t="n"/>
    </row>
    <row r="8" ht="20" customHeight="1" s="50">
      <c r="A8" s="58" t="inlineStr">
        <is>
          <t>Bereit zum Versand</t>
        </is>
      </c>
      <c r="B8" s="5">
        <f>COUNTIF(Rechnungen!P:P,"Bereit")</f>
        <v/>
      </c>
      <c r="D8" s="3" t="inlineStr">
        <is>
          <t>4</t>
        </is>
      </c>
      <c r="E8" s="47" t="inlineStr">
        <is>
          <t>Positionen eintragen</t>
        </is>
      </c>
      <c r="F8" s="46" t="n"/>
      <c r="G8" s="51" t="inlineStr">
        <is>
          <t>→ Reiter: Positionen</t>
        </is>
      </c>
      <c r="H8" s="46" t="n"/>
    </row>
    <row r="9" ht="20" customHeight="1" s="50">
      <c r="A9" s="58" t="inlineStr">
        <is>
          <t>Fehler</t>
        </is>
      </c>
      <c r="B9" s="6">
        <f>COUNTIF(Rechnungen!P:P,"Fehler")</f>
        <v/>
      </c>
      <c r="D9" s="3" t="inlineStr">
        <is>
          <t>5</t>
        </is>
      </c>
      <c r="E9" s="47" t="inlineStr">
        <is>
          <t>Prüfung durchführen</t>
        </is>
      </c>
      <c r="F9" s="46" t="n"/>
      <c r="G9" s="51" t="inlineStr">
        <is>
          <t>→ Reiter: Prüfung</t>
        </is>
      </c>
      <c r="H9" s="46" t="n"/>
    </row>
    <row r="10" ht="20" customHeight="1" s="50">
      <c r="A10" s="58" t="inlineStr">
        <is>
          <t>Warnungen</t>
        </is>
      </c>
      <c r="B10" s="7">
        <f>COUNTIF(Prüfung!A:A,"Warnung")</f>
        <v/>
      </c>
      <c r="D10" s="3" t="inlineStr">
        <is>
          <t>6</t>
        </is>
      </c>
      <c r="E10" s="47" t="inlineStr">
        <is>
          <t>Excel speichern &amp; hochladen</t>
        </is>
      </c>
      <c r="F10" s="46" t="n"/>
      <c r="G10" s="52" t="inlineStr">
        <is>
          <t>→ Reiter: Export</t>
        </is>
      </c>
      <c r="H10" s="46" t="n"/>
    </row>
    <row r="11" ht="20" customHeight="1" s="50"/>
    <row r="12" ht="22" customHeight="1" s="50" thickBot="1">
      <c r="A12" s="53" t="inlineStr">
        <is>
          <t>⬆  FERTIG? JETZT HOCHLADEN UND XML GENERIEREN:</t>
        </is>
      </c>
    </row>
    <row r="13" ht="32" customHeight="1" s="50">
      <c r="A13" s="100" t="inlineStr">
        <is>
          <t>https://e-rechnung-check.de/batch</t>
        </is>
      </c>
      <c r="B13" s="48" t="n"/>
      <c r="C13" s="48" t="n"/>
      <c r="D13" s="48" t="n"/>
      <c r="E13" s="48" t="n"/>
      <c r="F13" s="48" t="n"/>
      <c r="G13" s="48" t="n"/>
      <c r="H13" s="76" t="n"/>
    </row>
    <row r="14" ht="10" customHeight="1" s="50" thickBot="1">
      <c r="A14" s="101" t="n"/>
      <c r="B14" s="41" t="n"/>
      <c r="C14" s="41" t="n"/>
      <c r="D14" s="41" t="n"/>
      <c r="E14" s="41" t="n"/>
      <c r="F14" s="41" t="n"/>
      <c r="G14" s="41" t="n"/>
      <c r="H14" s="102" t="n"/>
    </row>
    <row r="15" ht="20" customHeight="1" s="50">
      <c r="A15" s="9" t="n"/>
      <c r="B15" s="44" t="inlineStr">
        <is>
          <t>Automatisch berechnet – nicht ändern</t>
        </is>
      </c>
      <c r="C15" s="45" t="n"/>
      <c r="D15" s="46" t="n"/>
    </row>
    <row r="16" ht="20" customHeight="1" s="50">
      <c r="A16" s="10" t="n"/>
      <c r="B16" s="44" t="inlineStr">
        <is>
          <t>Fehler – Korretur erforderlich</t>
        </is>
      </c>
      <c r="C16" s="45" t="n"/>
      <c r="D16" s="46" t="n"/>
    </row>
    <row r="17" ht="20" customHeight="1" s="50">
      <c r="A17" s="11" t="n"/>
      <c r="B17" s="44" t="inlineStr">
        <is>
          <t>Bereit / Kein Fehler</t>
        </is>
      </c>
      <c r="C17" s="45" t="n"/>
      <c r="D17" s="46" t="n"/>
    </row>
    <row r="18" ht="20" customHeight="1" s="50"/>
    <row r="19">
      <c r="A19" s="8" t="inlineStr">
        <is>
          <t>Phase 2 hinzugefügt:</t>
        </is>
      </c>
      <c r="B19" s="57" t="inlineStr">
        <is>
          <t>Artikelstamm · Zahlungsbedingungen · Steuerübersicht · Vorschau</t>
        </is>
      </c>
    </row>
  </sheetData>
  <mergeCells count="22">
    <mergeCell ref="B17:D17"/>
    <mergeCell ref="E5:F5"/>
    <mergeCell ref="A1:H1"/>
    <mergeCell ref="G8:H8"/>
    <mergeCell ref="E8:F8"/>
    <mergeCell ref="A13:H14"/>
    <mergeCell ref="G7:H7"/>
    <mergeCell ref="E10:F10"/>
    <mergeCell ref="G10:H10"/>
    <mergeCell ref="G6:H6"/>
    <mergeCell ref="B15:D15"/>
    <mergeCell ref="E9:F9"/>
    <mergeCell ref="A12:H12"/>
    <mergeCell ref="E6:F6"/>
    <mergeCell ref="A2:H2"/>
    <mergeCell ref="G5:H5"/>
    <mergeCell ref="D4:H4"/>
    <mergeCell ref="B16:D16"/>
    <mergeCell ref="A4:B4"/>
    <mergeCell ref="E7:F7"/>
    <mergeCell ref="G9:H9"/>
    <mergeCell ref="B19:H19"/>
  </mergeCells>
  <hyperlinks>
    <hyperlink xmlns:r="http://schemas.openxmlformats.org/officeDocument/2006/relationships" ref="A13" r:id="rId1"/>
  </hyperlink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tabColor rgb="FF808080"/>
    <outlinePr summaryBelow="1" summaryRight="1"/>
    <pageSetUpPr/>
  </sheetPr>
  <dimension ref="A1:G7"/>
  <sheetViews>
    <sheetView showGridLines="0" workbookViewId="0">
      <selection activeCell="A1" sqref="A1:G1"/>
    </sheetView>
  </sheetViews>
  <sheetFormatPr baseColWidth="10" defaultColWidth="8.83203125" defaultRowHeight="15"/>
  <cols>
    <col width="16" customWidth="1" style="50" min="1" max="1"/>
    <col width="22" customWidth="1" style="50" min="2" max="2"/>
    <col width="12" customWidth="1" style="50" min="3" max="3"/>
    <col width="18" customWidth="1" style="50" min="4" max="6"/>
    <col width="12" customWidth="1" style="50" min="7" max="7"/>
  </cols>
  <sheetData>
    <row r="1" ht="30" customHeight="1" s="50">
      <c r="A1" s="70" t="inlineStr">
        <is>
          <t>STEUERÜBERSICHT – automatisch / nicht bearbeiten</t>
        </is>
      </c>
    </row>
    <row r="2">
      <c r="A2" s="54" t="inlineStr">
        <is>
          <t>Diese Tabelle fasst die Steuerbeträge je Rechnung und Steuerkategorie zusammen. Nicht manuell ändern.</t>
        </is>
      </c>
    </row>
    <row r="3">
      <c r="A3" s="18" t="inlineStr">
        <is>
          <t>Rechnungs-ID</t>
        </is>
      </c>
      <c r="B3" s="18" t="inlineStr">
        <is>
          <t>USt-Kategorie</t>
        </is>
      </c>
      <c r="C3" s="18" t="inlineStr">
        <is>
          <t>USt-Satz %</t>
        </is>
      </c>
      <c r="D3" s="18" t="inlineStr">
        <is>
          <t>Nettobetrag (€)</t>
        </is>
      </c>
      <c r="E3" s="18" t="inlineStr">
        <is>
          <t>USt-Betrag (€)</t>
        </is>
      </c>
      <c r="F3" s="18" t="inlineStr">
        <is>
          <t>Bruttobetrag (€)</t>
        </is>
      </c>
      <c r="G3" s="18" t="inlineStr">
        <is>
          <t>Prüfstatus</t>
        </is>
      </c>
    </row>
    <row r="4" ht="30" customHeight="1" s="50">
      <c r="A4" s="71" t="inlineStr">
        <is>
          <t>ℹ️  Diese Tabelle wird durch das Web-System oder ein Makro automatisch befüllt. Manuelle Eingaben hier werden überschrieben.</t>
        </is>
      </c>
    </row>
    <row r="5">
      <c r="A5" s="14" t="n"/>
      <c r="B5" s="14" t="n"/>
      <c r="C5" s="14" t="n"/>
      <c r="D5" s="14" t="n"/>
      <c r="E5" s="14" t="n"/>
      <c r="F5" s="14" t="n"/>
      <c r="G5" s="30" t="n"/>
    </row>
    <row r="6">
      <c r="A6" s="14" t="n"/>
      <c r="B6" s="14" t="n"/>
      <c r="C6" s="14" t="n"/>
      <c r="D6" s="14" t="n"/>
      <c r="E6" s="14" t="n"/>
      <c r="F6" s="14" t="n"/>
      <c r="G6" s="30" t="n"/>
    </row>
    <row r="7">
      <c r="A7" s="14" t="n"/>
      <c r="B7" s="14" t="n"/>
      <c r="C7" s="14" t="n"/>
      <c r="D7" s="14" t="n"/>
      <c r="E7" s="14" t="n"/>
      <c r="F7" s="14" t="n"/>
      <c r="G7" s="30" t="n"/>
    </row>
  </sheetData>
  <mergeCells count="3">
    <mergeCell ref="A2:G2"/>
    <mergeCell ref="A1:G1"/>
    <mergeCell ref="A4:G4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tabColor rgb="FFC00000"/>
    <outlinePr summaryBelow="1" summaryRight="1"/>
    <pageSetUpPr/>
  </sheetPr>
  <dimension ref="A1:I11"/>
  <sheetViews>
    <sheetView showGridLines="0" workbookViewId="0">
      <pane ySplit="3" topLeftCell="A4" activePane="bottomLeft" state="frozen"/>
      <selection pane="bottomLeft" activeCell="A1" sqref="A1:I1"/>
    </sheetView>
  </sheetViews>
  <sheetFormatPr baseColWidth="10" defaultColWidth="8.83203125" defaultRowHeight="15"/>
  <cols>
    <col width="10" customWidth="1" style="50" min="1" max="1"/>
    <col width="16" customWidth="1" style="50" min="2" max="2"/>
    <col width="20" customWidth="1" style="50" min="3" max="4"/>
    <col width="46" customWidth="1" style="50" min="5" max="5"/>
    <col width="40" customWidth="1" style="50" min="6" max="6"/>
    <col width="46" customWidth="1" style="50" min="7" max="7"/>
    <col width="14" customWidth="1" style="50" min="8" max="8"/>
    <col width="10" customWidth="1" style="50" min="9" max="9"/>
  </cols>
  <sheetData>
    <row r="1" ht="30" customHeight="1" s="50">
      <c r="A1" s="69" t="inlineStr">
        <is>
          <t>PRÜFUNG – Fehlerübersicht</t>
        </is>
      </c>
      <c r="B1" s="45" t="n"/>
      <c r="C1" s="45" t="n"/>
      <c r="D1" s="45" t="n"/>
      <c r="E1" s="45" t="n"/>
      <c r="F1" s="45" t="n"/>
      <c r="G1" s="45" t="n"/>
      <c r="H1" s="45" t="n"/>
      <c r="I1" s="46" t="n"/>
    </row>
    <row r="2">
      <c r="A2" s="68" t="inlineStr">
        <is>
          <t>Hier werden alle Fehler und Warnungen aufgelistet. Korrigieren Sie die markierten Felder und prüfen Sie erneut.</t>
        </is>
      </c>
    </row>
    <row r="3">
      <c r="A3" s="4" t="inlineStr">
        <is>
          <t>Schwere</t>
        </is>
      </c>
      <c r="B3" s="4" t="inlineStr">
        <is>
          <t>Rechnungs-ID</t>
        </is>
      </c>
      <c r="C3" s="4" t="inlineStr">
        <is>
          <t>Blatt</t>
        </is>
      </c>
      <c r="D3" s="4" t="inlineStr">
        <is>
          <t>Feld</t>
        </is>
      </c>
      <c r="E3" s="4" t="inlineStr">
        <is>
          <t>Fehlermeldung (DE)</t>
        </is>
      </c>
      <c r="F3" s="4" t="inlineStr">
        <is>
          <t>Lösung</t>
        </is>
      </c>
      <c r="G3" s="4" t="inlineStr">
        <is>
          <t>Technischer Code</t>
        </is>
      </c>
      <c r="H3" s="4" t="inlineStr">
        <is>
          <t>Status</t>
        </is>
      </c>
    </row>
    <row r="4" ht="36" customHeight="1" s="50">
      <c r="A4" s="20" t="n"/>
      <c r="B4" s="20" t="n"/>
      <c r="C4" s="20" t="n"/>
      <c r="D4" s="20" t="n"/>
      <c r="E4" s="21" t="n"/>
      <c r="F4" s="21" t="n"/>
      <c r="G4" s="20" t="n"/>
      <c r="H4" s="20" t="n"/>
    </row>
    <row r="5" ht="36" customHeight="1" s="50">
      <c r="A5" s="22" t="n"/>
      <c r="B5" s="22" t="n"/>
      <c r="C5" s="22" t="n"/>
      <c r="D5" s="22" t="n"/>
      <c r="E5" s="23" t="n"/>
      <c r="F5" s="23" t="n"/>
      <c r="G5" s="22" t="n"/>
      <c r="H5" s="22" t="n"/>
    </row>
    <row r="6" ht="36" customHeight="1" s="50">
      <c r="A6" s="24" t="n"/>
      <c r="B6" s="24" t="n"/>
      <c r="C6" s="24" t="n"/>
      <c r="D6" s="24" t="n"/>
      <c r="E6" s="25" t="n"/>
      <c r="F6" s="25" t="n"/>
      <c r="G6" s="24" t="n"/>
      <c r="H6" s="24" t="n"/>
    </row>
    <row r="7" ht="36" customHeight="1" s="50">
      <c r="A7" s="20" t="n"/>
      <c r="B7" s="20" t="n"/>
      <c r="C7" s="20" t="n"/>
      <c r="D7" s="20" t="n"/>
      <c r="E7" s="21" t="n"/>
      <c r="F7" s="21" t="n"/>
      <c r="G7" s="20" t="n"/>
      <c r="H7" s="20" t="n"/>
    </row>
    <row r="8" ht="36" customHeight="1" s="50">
      <c r="A8" s="22" t="n"/>
      <c r="B8" s="22" t="n"/>
      <c r="C8" s="22" t="n"/>
      <c r="D8" s="22" t="n"/>
      <c r="E8" s="23" t="n"/>
      <c r="F8" s="23" t="n"/>
      <c r="G8" s="22" t="n"/>
      <c r="H8" s="22" t="n"/>
    </row>
    <row r="9" ht="36" customHeight="1" s="50">
      <c r="A9" s="20" t="n"/>
      <c r="B9" s="20" t="n"/>
      <c r="C9" s="20" t="n"/>
      <c r="D9" s="20" t="n"/>
      <c r="E9" s="21" t="n"/>
      <c r="F9" s="21" t="n"/>
      <c r="G9" s="20" t="n"/>
      <c r="H9" s="20" t="n"/>
    </row>
    <row r="10" ht="36" customHeight="1" s="50">
      <c r="A10" s="24" t="n"/>
      <c r="B10" s="24" t="n"/>
      <c r="C10" s="24" t="n"/>
      <c r="D10" s="24" t="n"/>
      <c r="E10" s="25" t="n"/>
      <c r="F10" s="25" t="n"/>
      <c r="G10" s="24" t="n"/>
      <c r="H10" s="24" t="n"/>
    </row>
    <row r="11" ht="36" customHeight="1" s="50">
      <c r="A11" s="22" t="n"/>
      <c r="B11" s="22" t="n"/>
      <c r="C11" s="22" t="n"/>
      <c r="D11" s="22" t="n"/>
      <c r="E11" s="23" t="n"/>
      <c r="F11" s="23" t="n"/>
      <c r="G11" s="22" t="n"/>
      <c r="H11" s="22" t="n"/>
    </row>
  </sheetData>
  <autoFilter ref="A3:I3"/>
  <mergeCells count="2">
    <mergeCell ref="A1:I1"/>
    <mergeCell ref="A2:I2"/>
  </mergeCells>
  <conditionalFormatting sqref="A4:I1000">
    <cfRule type="expression" priority="1" dxfId="2">
      <formula>$A4="Fehler"</formula>
    </cfRule>
    <cfRule type="expression" priority="2" dxfId="1">
      <formula>$A4="Warnung"</formula>
    </cfRule>
    <cfRule type="expression" priority="3" dxfId="0">
      <formula>$I4="Erledigt"</formula>
    </cfRule>
  </conditionalFormatting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tabColor rgb="FF2E74B5"/>
    <outlinePr summaryBelow="1" summaryRight="1"/>
    <pageSetUpPr/>
  </sheetPr>
  <dimension ref="A1:H44"/>
  <sheetViews>
    <sheetView showGridLines="0" workbookViewId="0">
      <selection activeCell="A1" sqref="A1"/>
    </sheetView>
  </sheetViews>
  <sheetFormatPr baseColWidth="10" defaultColWidth="8.83203125" defaultRowHeight="15"/>
  <cols>
    <col width="22" customWidth="1" style="50" min="1" max="1"/>
    <col width="16" customWidth="1" style="50" min="2" max="2"/>
    <col width="30" customWidth="1" style="50" min="3" max="3"/>
    <col width="10" customWidth="1" style="50" min="4" max="5"/>
    <col width="12" customWidth="1" style="50" min="6" max="6"/>
    <col width="10" customWidth="1" style="50" min="7" max="7"/>
    <col width="16" customWidth="1" style="50" min="8" max="8"/>
  </cols>
  <sheetData>
    <row r="1" ht="28" customHeight="1" s="50">
      <c r="A1" s="31" t="inlineStr">
        <is>
          <t>Rechnung anzeigen:</t>
        </is>
      </c>
      <c r="B1" s="32" t="n"/>
      <c r="C1" s="68" t="inlineStr">
        <is>
          <t>← Invoice_ID hier eingeben oder aus Liste wählen</t>
        </is>
      </c>
    </row>
    <row r="3" ht="20" customHeight="1" s="50">
      <c r="A3" s="73" t="inlineStr">
        <is>
          <t>🏢  VERKÄUFER</t>
        </is>
      </c>
    </row>
    <row r="4" ht="18" customHeight="1" s="50">
      <c r="A4" s="72" t="inlineStr">
        <is>
          <t>Firmenname</t>
        </is>
      </c>
      <c r="B4" s="46" t="n"/>
      <c r="C4" s="59">
        <f>Firmendaten!B5</f>
        <v/>
      </c>
      <c r="D4" s="45" t="n"/>
      <c r="E4" s="45" t="n"/>
      <c r="F4" s="45" t="n"/>
      <c r="G4" s="45" t="n"/>
      <c r="H4" s="46" t="n"/>
    </row>
    <row r="5" ht="18" customHeight="1" s="50">
      <c r="A5" s="72" t="inlineStr">
        <is>
          <t>Adresse</t>
        </is>
      </c>
      <c r="B5" s="46" t="n"/>
      <c r="C5" s="59">
        <f>Firmendaten!B7&amp;", "&amp;Firmendaten!B8&amp;" "&amp;Firmendaten!B9</f>
        <v/>
      </c>
      <c r="D5" s="45" t="n"/>
      <c r="E5" s="45" t="n"/>
      <c r="F5" s="45" t="n"/>
      <c r="G5" s="45" t="n"/>
      <c r="H5" s="46" t="n"/>
    </row>
    <row r="6" ht="18" customHeight="1" s="50">
      <c r="A6" s="72" t="inlineStr">
        <is>
          <t>USt-IdNr.</t>
        </is>
      </c>
      <c r="B6" s="46" t="n"/>
      <c r="C6" s="59">
        <f>Firmendaten!B11</f>
        <v/>
      </c>
      <c r="D6" s="45" t="n"/>
      <c r="E6" s="45" t="n"/>
      <c r="F6" s="45" t="n"/>
      <c r="G6" s="45" t="n"/>
      <c r="H6" s="46" t="n"/>
    </row>
    <row r="7" ht="18" customHeight="1" s="50">
      <c r="A7" s="72" t="inlineStr">
        <is>
          <t>IBAN</t>
        </is>
      </c>
      <c r="B7" s="46" t="n"/>
      <c r="C7" s="59">
        <f>Firmendaten!B16</f>
        <v/>
      </c>
      <c r="D7" s="45" t="n"/>
      <c r="E7" s="45" t="n"/>
      <c r="F7" s="45" t="n"/>
      <c r="G7" s="45" t="n"/>
      <c r="H7" s="46" t="n"/>
    </row>
    <row r="8" ht="18" customHeight="1" s="50">
      <c r="A8" s="72" t="inlineStr">
        <is>
          <t>E-Mail</t>
        </is>
      </c>
      <c r="B8" s="46" t="n"/>
      <c r="C8" s="59">
        <f>Firmendaten!B13</f>
        <v/>
      </c>
      <c r="D8" s="45" t="n"/>
      <c r="E8" s="45" t="n"/>
      <c r="F8" s="45" t="n"/>
      <c r="G8" s="45" t="n"/>
      <c r="H8" s="46" t="n"/>
    </row>
    <row r="10" ht="20" customHeight="1" s="50">
      <c r="A10" s="73" t="inlineStr">
        <is>
          <t>🏭  KÄUFER</t>
        </is>
      </c>
    </row>
    <row r="11" ht="18" customHeight="1" s="50">
      <c r="A11" s="72" t="inlineStr">
        <is>
          <t>Kundenname</t>
        </is>
      </c>
      <c r="B11" s="46" t="n"/>
      <c r="C11" s="59">
        <f>IFERROR(INDEX(Kundenstamm!B:B,MATCH($B$1,Rechnungen!A:A,0)+MATCH(INDEX(Rechnungen!B:B,MATCH($B$1,Rechnungen!A:A,0)),Kundenstamm!A:A,0)-1),"–")</f>
        <v/>
      </c>
      <c r="D11" s="45" t="n"/>
      <c r="E11" s="45" t="n"/>
      <c r="F11" s="45" t="n"/>
      <c r="G11" s="45" t="n"/>
      <c r="H11" s="46" t="n"/>
    </row>
    <row r="12" ht="18" customHeight="1" s="50">
      <c r="A12" s="72" t="inlineStr">
        <is>
          <t>Adresse</t>
        </is>
      </c>
      <c r="B12" s="46" t="n"/>
      <c r="C12" s="59">
        <f>IFERROR(INDEX(Kundenstamm!D:D,MATCH(INDEX(Rechnungen!B:B,MATCH($B$1,Rechnungen!A:A,0)),Kundenstamm!A:A,0))&amp;", "&amp;INDEX(Kundenstamm!E:E,MATCH(INDEX(Rechnungen!B:B,MATCH($B$1,Rechnungen!A:A,0)),Kundenstamm!A:A,0))&amp;" "&amp;INDEX(Kundenstamm!F:F,MATCH(INDEX(Rechnungen!B:B,MATCH($B$1,Rechnungen!A:A,0)),Kundenstamm!A:A,0)),"–")</f>
        <v/>
      </c>
      <c r="D12" s="45" t="n"/>
      <c r="E12" s="45" t="n"/>
      <c r="F12" s="45" t="n"/>
      <c r="G12" s="45" t="n"/>
      <c r="H12" s="46" t="n"/>
    </row>
    <row r="14" ht="20" customHeight="1" s="50">
      <c r="A14" s="73" t="inlineStr">
        <is>
          <t>📄  RECHNUNG</t>
        </is>
      </c>
    </row>
    <row r="15" ht="18" customHeight="1" s="50">
      <c r="A15" s="72" t="inlineStr">
        <is>
          <t>Rechnungsnummer</t>
        </is>
      </c>
      <c r="B15" s="46" t="n"/>
      <c r="C15" s="59">
        <f>IFERROR(INDEX(Rechnungen!C:C,MATCH($B$1,Rechnungen!A:A,0)),"–")</f>
        <v/>
      </c>
      <c r="D15" s="45" t="n"/>
      <c r="E15" s="45" t="n"/>
      <c r="F15" s="45" t="n"/>
      <c r="G15" s="45" t="n"/>
      <c r="H15" s="46" t="n"/>
    </row>
    <row r="16" ht="18" customHeight="1" s="50">
      <c r="A16" s="72" t="inlineStr">
        <is>
          <t>Rechnungsdatum</t>
        </is>
      </c>
      <c r="B16" s="46" t="n"/>
      <c r="C16" s="59">
        <f>IFERROR(TEXT(INDEX(Rechnungen!D:D,MATCH($B$1,Rechnungen!A:A,0)),"DD.MM.YYYY"),"–")</f>
        <v/>
      </c>
      <c r="D16" s="45" t="n"/>
      <c r="E16" s="45" t="n"/>
      <c r="F16" s="45" t="n"/>
      <c r="G16" s="45" t="n"/>
      <c r="H16" s="46" t="n"/>
    </row>
    <row r="17" ht="18" customHeight="1" s="50">
      <c r="A17" s="72" t="inlineStr">
        <is>
          <t>Lieferdatum</t>
        </is>
      </c>
      <c r="B17" s="46" t="n"/>
      <c r="C17" s="59">
        <f>IFERROR(TEXT(INDEX(Rechnungen!E:E,MATCH($B$1,Rechnungen!A:A,0)),"DD.MM.YYYY"),"–")</f>
        <v/>
      </c>
      <c r="D17" s="45" t="n"/>
      <c r="E17" s="45" t="n"/>
      <c r="F17" s="45" t="n"/>
      <c r="G17" s="45" t="n"/>
      <c r="H17" s="46" t="n"/>
    </row>
    <row r="18" ht="18" customHeight="1" s="50">
      <c r="A18" s="72" t="inlineStr">
        <is>
          <t>Fälligkeitsdatum</t>
        </is>
      </c>
      <c r="B18" s="46" t="n"/>
      <c r="C18" s="59">
        <f>IFERROR(TEXT(INDEX(Rechnungen!F:F,MATCH($B$1,Rechnungen!A:A,0)),"DD.MM.YYYY"),"–")</f>
        <v/>
      </c>
      <c r="D18" s="45" t="n"/>
      <c r="E18" s="45" t="n"/>
      <c r="F18" s="45" t="n"/>
      <c r="G18" s="45" t="n"/>
      <c r="H18" s="46" t="n"/>
    </row>
    <row r="19" ht="18" customHeight="1" s="50">
      <c r="A19" s="72" t="inlineStr">
        <is>
          <t>Szenario</t>
        </is>
      </c>
      <c r="B19" s="46" t="n"/>
      <c r="C19" s="59">
        <f>IFERROR(INDEX(Rechnungen!I:I,MATCH($B$1,Rechnungen!A:A,0)),"–")</f>
        <v/>
      </c>
      <c r="D19" s="45" t="n"/>
      <c r="E19" s="45" t="n"/>
      <c r="F19" s="45" t="n"/>
      <c r="G19" s="45" t="n"/>
      <c r="H19" s="46" t="n"/>
    </row>
    <row r="20" ht="18" customHeight="1" s="50">
      <c r="A20" s="72" t="inlineStr">
        <is>
          <t>Profil</t>
        </is>
      </c>
      <c r="B20" s="46" t="n"/>
      <c r="C20" s="59">
        <f>IFERROR(INDEX(Rechnungen!J:J,MATCH($B$1,Rechnungen!A:A,0)),"–")</f>
        <v/>
      </c>
      <c r="D20" s="45" t="n"/>
      <c r="E20" s="45" t="n"/>
      <c r="F20" s="45" t="n"/>
      <c r="G20" s="45" t="n"/>
      <c r="H20" s="46" t="n"/>
    </row>
    <row r="21" ht="18" customHeight="1" s="50">
      <c r="A21" s="72" t="inlineStr">
        <is>
          <t>Hinweise</t>
        </is>
      </c>
      <c r="B21" s="46" t="n"/>
      <c r="C21" s="59">
        <f>IFERROR(INDEX(Rechnungen!O:O,MATCH($B$1,Rechnungen!A:A,0)),"–")</f>
        <v/>
      </c>
      <c r="D21" s="45" t="n"/>
      <c r="E21" s="45" t="n"/>
      <c r="F21" s="45" t="n"/>
      <c r="G21" s="45" t="n"/>
      <c r="H21" s="46" t="n"/>
    </row>
    <row r="23" ht="20" customHeight="1" s="50">
      <c r="A23" s="73" t="inlineStr">
        <is>
          <t>📋  POSITIONEN (aus Positionen)</t>
        </is>
      </c>
    </row>
    <row r="24">
      <c r="A24" s="4" t="inlineStr">
        <is>
          <t>Pos.</t>
        </is>
      </c>
      <c r="B24" s="4" t="inlineStr">
        <is>
          <t>Beschreibung</t>
        </is>
      </c>
      <c r="C24" s="4" t="inlineStr">
        <is>
          <t>Menge</t>
        </is>
      </c>
      <c r="D24" s="4" t="inlineStr">
        <is>
          <t>Einheit</t>
        </is>
      </c>
      <c r="E24" s="4" t="inlineStr">
        <is>
          <t>Einzelpreis</t>
        </is>
      </c>
      <c r="F24" s="4" t="inlineStr">
        <is>
          <t>USt-%</t>
        </is>
      </c>
      <c r="G24" s="4" t="inlineStr">
        <is>
          <t>Netto</t>
        </is>
      </c>
      <c r="H24" s="4" t="inlineStr">
        <is>
          <t>Brutto</t>
        </is>
      </c>
    </row>
    <row r="25" ht="18" customHeight="1" s="50">
      <c r="A25" s="17">
        <f>IFERROR(INDEX(Positionen!B:B,SMALL(IF(Positionen!$A$4:$A$500=$B$1,ROW(Positionen!$A$4:$A$500)),1)),"")</f>
        <v/>
      </c>
      <c r="B25" s="17">
        <f>IFERROR(INDEX(Positionen!D:D,SMALL(IF(Positionen!$A$4:$A$500=$B$1,ROW(Positionen!$A$4:$A$500)),1)),"")</f>
        <v/>
      </c>
      <c r="C25" s="17">
        <f>IFERROR(INDEX(Positionen!E:E,SMALL(IF(Positionen!$A$4:$A$500=$B$1,ROW(Positionen!$A$4:$A$500)),1)),"")</f>
        <v/>
      </c>
      <c r="D25" s="17">
        <f>IFERROR(INDEX(Positionen!F:F,SMALL(IF(Positionen!$A$4:$A$500=$B$1,ROW(Positionen!$A$4:$A$500)),1)),"")</f>
        <v/>
      </c>
      <c r="E25" s="17">
        <f>IFERROR(INDEX(Positionen!G:G,SMALL(IF(Positionen!$A$4:$A$500=$B$1,ROW(Positionen!$A$4:$A$500)),1)),"")</f>
        <v/>
      </c>
      <c r="F25" s="17">
        <f>IFERROR(INDEX(Positionen!J:J,SMALL(IF(Positionen!$A$4:$A$500=$B$1,ROW(Positionen!$A$4:$A$500)),1)),"")</f>
        <v/>
      </c>
      <c r="G25" s="33">
        <f>IFERROR(INDEX(Positionen!L:L,SMALL(IF(Positionen!$A$4:$A$500=$B$1,ROW(Positionen!$A$4:$A$500)),1)),"")</f>
        <v/>
      </c>
      <c r="H25" s="33">
        <f>IFERROR(INDEX(Positionen!N:N,SMALL(IF(Positionen!$A$4:$A$500=$B$1,ROW(Positionen!$A$4:$A$500)),1)),"")</f>
        <v/>
      </c>
    </row>
    <row r="26" ht="18" customHeight="1" s="50">
      <c r="A26" s="27">
        <f>IFERROR(INDEX(Positionen!B:B,SMALL(IF(Positionen!$A$4:$A$500=$B$1,ROW(Positionen!$A$4:$A$500)),2)),"")</f>
        <v/>
      </c>
      <c r="B26" s="27">
        <f>IFERROR(INDEX(Positionen!D:D,SMALL(IF(Positionen!$A$4:$A$500=$B$1,ROW(Positionen!$A$4:$A$500)),2)),"")</f>
        <v/>
      </c>
      <c r="C26" s="27">
        <f>IFERROR(INDEX(Positionen!E:E,SMALL(IF(Positionen!$A$4:$A$500=$B$1,ROW(Positionen!$A$4:$A$500)),2)),"")</f>
        <v/>
      </c>
      <c r="D26" s="27">
        <f>IFERROR(INDEX(Positionen!F:F,SMALL(IF(Positionen!$A$4:$A$500=$B$1,ROW(Positionen!$A$4:$A$500)),2)),"")</f>
        <v/>
      </c>
      <c r="E26" s="27">
        <f>IFERROR(INDEX(Positionen!G:G,SMALL(IF(Positionen!$A$4:$A$500=$B$1,ROW(Positionen!$A$4:$A$500)),2)),"")</f>
        <v/>
      </c>
      <c r="F26" s="27">
        <f>IFERROR(INDEX(Positionen!J:J,SMALL(IF(Positionen!$A$4:$A$500=$B$1,ROW(Positionen!$A$4:$A$500)),2)),"")</f>
        <v/>
      </c>
      <c r="G26" s="34">
        <f>IFERROR(INDEX(Positionen!L:L,SMALL(IF(Positionen!$A$4:$A$500=$B$1,ROW(Positionen!$A$4:$A$500)),2)),"")</f>
        <v/>
      </c>
      <c r="H26" s="34">
        <f>IFERROR(INDEX(Positionen!N:N,SMALL(IF(Positionen!$A$4:$A$500=$B$1,ROW(Positionen!$A$4:$A$500)),2)),"")</f>
        <v/>
      </c>
    </row>
    <row r="27" ht="18" customHeight="1" s="50">
      <c r="A27" s="17">
        <f>IFERROR(INDEX(Positionen!B:B,SMALL(IF(Positionen!$A$4:$A$500=$B$1,ROW(Positionen!$A$4:$A$500)),3)),"")</f>
        <v/>
      </c>
      <c r="B27" s="17">
        <f>IFERROR(INDEX(Positionen!D:D,SMALL(IF(Positionen!$A$4:$A$500=$B$1,ROW(Positionen!$A$4:$A$500)),3)),"")</f>
        <v/>
      </c>
      <c r="C27" s="17">
        <f>IFERROR(INDEX(Positionen!E:E,SMALL(IF(Positionen!$A$4:$A$500=$B$1,ROW(Positionen!$A$4:$A$500)),3)),"")</f>
        <v/>
      </c>
      <c r="D27" s="17">
        <f>IFERROR(INDEX(Positionen!F:F,SMALL(IF(Positionen!$A$4:$A$500=$B$1,ROW(Positionen!$A$4:$A$500)),3)),"")</f>
        <v/>
      </c>
      <c r="E27" s="17">
        <f>IFERROR(INDEX(Positionen!G:G,SMALL(IF(Positionen!$A$4:$A$500=$B$1,ROW(Positionen!$A$4:$A$500)),3)),"")</f>
        <v/>
      </c>
      <c r="F27" s="17">
        <f>IFERROR(INDEX(Positionen!J:J,SMALL(IF(Positionen!$A$4:$A$500=$B$1,ROW(Positionen!$A$4:$A$500)),3)),"")</f>
        <v/>
      </c>
      <c r="G27" s="33">
        <f>IFERROR(INDEX(Positionen!L:L,SMALL(IF(Positionen!$A$4:$A$500=$B$1,ROW(Positionen!$A$4:$A$500)),3)),"")</f>
        <v/>
      </c>
      <c r="H27" s="33">
        <f>IFERROR(INDEX(Positionen!N:N,SMALL(IF(Positionen!$A$4:$A$500=$B$1,ROW(Positionen!$A$4:$A$500)),3)),"")</f>
        <v/>
      </c>
    </row>
    <row r="28" ht="18" customHeight="1" s="50">
      <c r="A28" s="27">
        <f>IFERROR(INDEX(Positionen!B:B,SMALL(IF(Positionen!$A$4:$A$500=$B$1,ROW(Positionen!$A$4:$A$500)),4)),"")</f>
        <v/>
      </c>
      <c r="B28" s="27">
        <f>IFERROR(INDEX(Positionen!D:D,SMALL(IF(Positionen!$A$4:$A$500=$B$1,ROW(Positionen!$A$4:$A$500)),4)),"")</f>
        <v/>
      </c>
      <c r="C28" s="27">
        <f>IFERROR(INDEX(Positionen!E:E,SMALL(IF(Positionen!$A$4:$A$500=$B$1,ROW(Positionen!$A$4:$A$500)),4)),"")</f>
        <v/>
      </c>
      <c r="D28" s="27">
        <f>IFERROR(INDEX(Positionen!F:F,SMALL(IF(Positionen!$A$4:$A$500=$B$1,ROW(Positionen!$A$4:$A$500)),4)),"")</f>
        <v/>
      </c>
      <c r="E28" s="27">
        <f>IFERROR(INDEX(Positionen!G:G,SMALL(IF(Positionen!$A$4:$A$500=$B$1,ROW(Positionen!$A$4:$A$500)),4)),"")</f>
        <v/>
      </c>
      <c r="F28" s="27">
        <f>IFERROR(INDEX(Positionen!J:J,SMALL(IF(Positionen!$A$4:$A$500=$B$1,ROW(Positionen!$A$4:$A$500)),4)),"")</f>
        <v/>
      </c>
      <c r="G28" s="34">
        <f>IFERROR(INDEX(Positionen!L:L,SMALL(IF(Positionen!$A$4:$A$500=$B$1,ROW(Positionen!$A$4:$A$500)),4)),"")</f>
        <v/>
      </c>
      <c r="H28" s="34">
        <f>IFERROR(INDEX(Positionen!N:N,SMALL(IF(Positionen!$A$4:$A$500=$B$1,ROW(Positionen!$A$4:$A$500)),4)),"")</f>
        <v/>
      </c>
    </row>
    <row r="29" ht="18" customHeight="1" s="50">
      <c r="A29" s="17">
        <f>IFERROR(INDEX(Positionen!B:B,SMALL(IF(Positionen!$A$4:$A$500=$B$1,ROW(Positionen!$A$4:$A$500)),5)),"")</f>
        <v/>
      </c>
      <c r="B29" s="17">
        <f>IFERROR(INDEX(Positionen!D:D,SMALL(IF(Positionen!$A$4:$A$500=$B$1,ROW(Positionen!$A$4:$A$500)),5)),"")</f>
        <v/>
      </c>
      <c r="C29" s="17">
        <f>IFERROR(INDEX(Positionen!E:E,SMALL(IF(Positionen!$A$4:$A$500=$B$1,ROW(Positionen!$A$4:$A$500)),5)),"")</f>
        <v/>
      </c>
      <c r="D29" s="17">
        <f>IFERROR(INDEX(Positionen!F:F,SMALL(IF(Positionen!$A$4:$A$500=$B$1,ROW(Positionen!$A$4:$A$500)),5)),"")</f>
        <v/>
      </c>
      <c r="E29" s="17">
        <f>IFERROR(INDEX(Positionen!G:G,SMALL(IF(Positionen!$A$4:$A$500=$B$1,ROW(Positionen!$A$4:$A$500)),5)),"")</f>
        <v/>
      </c>
      <c r="F29" s="17">
        <f>IFERROR(INDEX(Positionen!J:J,SMALL(IF(Positionen!$A$4:$A$500=$B$1,ROW(Positionen!$A$4:$A$500)),5)),"")</f>
        <v/>
      </c>
      <c r="G29" s="33">
        <f>IFERROR(INDEX(Positionen!L:L,SMALL(IF(Positionen!$A$4:$A$500=$B$1,ROW(Positionen!$A$4:$A$500)),5)),"")</f>
        <v/>
      </c>
      <c r="H29" s="33">
        <f>IFERROR(INDEX(Positionen!N:N,SMALL(IF(Positionen!$A$4:$A$500=$B$1,ROW(Positionen!$A$4:$A$500)),5)),"")</f>
        <v/>
      </c>
    </row>
    <row r="30" ht="18" customHeight="1" s="50">
      <c r="A30" s="27">
        <f>IFERROR(INDEX(Positionen!B:B,SMALL(IF(Positionen!$A$4:$A$500=$B$1,ROW(Positionen!$A$4:$A$500)),6)),"")</f>
        <v/>
      </c>
      <c r="B30" s="27">
        <f>IFERROR(INDEX(Positionen!D:D,SMALL(IF(Positionen!$A$4:$A$500=$B$1,ROW(Positionen!$A$4:$A$500)),6)),"")</f>
        <v/>
      </c>
      <c r="C30" s="27">
        <f>IFERROR(INDEX(Positionen!E:E,SMALL(IF(Positionen!$A$4:$A$500=$B$1,ROW(Positionen!$A$4:$A$500)),6)),"")</f>
        <v/>
      </c>
      <c r="D30" s="27">
        <f>IFERROR(INDEX(Positionen!F:F,SMALL(IF(Positionen!$A$4:$A$500=$B$1,ROW(Positionen!$A$4:$A$500)),6)),"")</f>
        <v/>
      </c>
      <c r="E30" s="27">
        <f>IFERROR(INDEX(Positionen!G:G,SMALL(IF(Positionen!$A$4:$A$500=$B$1,ROW(Positionen!$A$4:$A$500)),6)),"")</f>
        <v/>
      </c>
      <c r="F30" s="27">
        <f>IFERROR(INDEX(Positionen!J:J,SMALL(IF(Positionen!$A$4:$A$500=$B$1,ROW(Positionen!$A$4:$A$500)),6)),"")</f>
        <v/>
      </c>
      <c r="G30" s="34">
        <f>IFERROR(INDEX(Positionen!L:L,SMALL(IF(Positionen!$A$4:$A$500=$B$1,ROW(Positionen!$A$4:$A$500)),6)),"")</f>
        <v/>
      </c>
      <c r="H30" s="34">
        <f>IFERROR(INDEX(Positionen!N:N,SMALL(IF(Positionen!$A$4:$A$500=$B$1,ROW(Positionen!$A$4:$A$500)),6)),"")</f>
        <v/>
      </c>
    </row>
    <row r="31" ht="18" customHeight="1" s="50">
      <c r="A31" s="17">
        <f>IFERROR(INDEX(Positionen!B:B,SMALL(IF(Positionen!$A$4:$A$500=$B$1,ROW(Positionen!$A$4:$A$500)),7)),"")</f>
        <v/>
      </c>
      <c r="B31" s="17">
        <f>IFERROR(INDEX(Positionen!D:D,SMALL(IF(Positionen!$A$4:$A$500=$B$1,ROW(Positionen!$A$4:$A$500)),7)),"")</f>
        <v/>
      </c>
      <c r="C31" s="17">
        <f>IFERROR(INDEX(Positionen!E:E,SMALL(IF(Positionen!$A$4:$A$500=$B$1,ROW(Positionen!$A$4:$A$500)),7)),"")</f>
        <v/>
      </c>
      <c r="D31" s="17">
        <f>IFERROR(INDEX(Positionen!F:F,SMALL(IF(Positionen!$A$4:$A$500=$B$1,ROW(Positionen!$A$4:$A$500)),7)),"")</f>
        <v/>
      </c>
      <c r="E31" s="17">
        <f>IFERROR(INDEX(Positionen!G:G,SMALL(IF(Positionen!$A$4:$A$500=$B$1,ROW(Positionen!$A$4:$A$500)),7)),"")</f>
        <v/>
      </c>
      <c r="F31" s="17">
        <f>IFERROR(INDEX(Positionen!J:J,SMALL(IF(Positionen!$A$4:$A$500=$B$1,ROW(Positionen!$A$4:$A$500)),7)),"")</f>
        <v/>
      </c>
      <c r="G31" s="33">
        <f>IFERROR(INDEX(Positionen!L:L,SMALL(IF(Positionen!$A$4:$A$500=$B$1,ROW(Positionen!$A$4:$A$500)),7)),"")</f>
        <v/>
      </c>
      <c r="H31" s="33">
        <f>IFERROR(INDEX(Positionen!N:N,SMALL(IF(Positionen!$A$4:$A$500=$B$1,ROW(Positionen!$A$4:$A$500)),7)),"")</f>
        <v/>
      </c>
    </row>
    <row r="32" ht="18" customHeight="1" s="50">
      <c r="A32" s="27">
        <f>IFERROR(INDEX(Positionen!B:B,SMALL(IF(Positionen!$A$4:$A$500=$B$1,ROW(Positionen!$A$4:$A$500)),8)),"")</f>
        <v/>
      </c>
      <c r="B32" s="27">
        <f>IFERROR(INDEX(Positionen!D:D,SMALL(IF(Positionen!$A$4:$A$500=$B$1,ROW(Positionen!$A$4:$A$500)),8)),"")</f>
        <v/>
      </c>
      <c r="C32" s="27">
        <f>IFERROR(INDEX(Positionen!E:E,SMALL(IF(Positionen!$A$4:$A$500=$B$1,ROW(Positionen!$A$4:$A$500)),8)),"")</f>
        <v/>
      </c>
      <c r="D32" s="27">
        <f>IFERROR(INDEX(Positionen!F:F,SMALL(IF(Positionen!$A$4:$A$500=$B$1,ROW(Positionen!$A$4:$A$500)),8)),"")</f>
        <v/>
      </c>
      <c r="E32" s="27">
        <f>IFERROR(INDEX(Positionen!G:G,SMALL(IF(Positionen!$A$4:$A$500=$B$1,ROW(Positionen!$A$4:$A$500)),8)),"")</f>
        <v/>
      </c>
      <c r="F32" s="27">
        <f>IFERROR(INDEX(Positionen!J:J,SMALL(IF(Positionen!$A$4:$A$500=$B$1,ROW(Positionen!$A$4:$A$500)),8)),"")</f>
        <v/>
      </c>
      <c r="G32" s="34">
        <f>IFERROR(INDEX(Positionen!L:L,SMALL(IF(Positionen!$A$4:$A$500=$B$1,ROW(Positionen!$A$4:$A$500)),8)),"")</f>
        <v/>
      </c>
      <c r="H32" s="34">
        <f>IFERROR(INDEX(Positionen!N:N,SMALL(IF(Positionen!$A$4:$A$500=$B$1,ROW(Positionen!$A$4:$A$500)),8)),"")</f>
        <v/>
      </c>
    </row>
    <row r="33" ht="18" customHeight="1" s="50">
      <c r="A33" s="17">
        <f>IFERROR(INDEX(Positionen!B:B,SMALL(IF(Positionen!$A$4:$A$500=$B$1,ROW(Positionen!$A$4:$A$500)),9)),"")</f>
        <v/>
      </c>
      <c r="B33" s="17">
        <f>IFERROR(INDEX(Positionen!D:D,SMALL(IF(Positionen!$A$4:$A$500=$B$1,ROW(Positionen!$A$4:$A$500)),9)),"")</f>
        <v/>
      </c>
      <c r="C33" s="17">
        <f>IFERROR(INDEX(Positionen!E:E,SMALL(IF(Positionen!$A$4:$A$500=$B$1,ROW(Positionen!$A$4:$A$500)),9)),"")</f>
        <v/>
      </c>
      <c r="D33" s="17">
        <f>IFERROR(INDEX(Positionen!F:F,SMALL(IF(Positionen!$A$4:$A$500=$B$1,ROW(Positionen!$A$4:$A$500)),9)),"")</f>
        <v/>
      </c>
      <c r="E33" s="17">
        <f>IFERROR(INDEX(Positionen!G:G,SMALL(IF(Positionen!$A$4:$A$500=$B$1,ROW(Positionen!$A$4:$A$500)),9)),"")</f>
        <v/>
      </c>
      <c r="F33" s="17">
        <f>IFERROR(INDEX(Positionen!J:J,SMALL(IF(Positionen!$A$4:$A$500=$B$1,ROW(Positionen!$A$4:$A$500)),9)),"")</f>
        <v/>
      </c>
      <c r="G33" s="33">
        <f>IFERROR(INDEX(Positionen!L:L,SMALL(IF(Positionen!$A$4:$A$500=$B$1,ROW(Positionen!$A$4:$A$500)),9)),"")</f>
        <v/>
      </c>
      <c r="H33" s="33">
        <f>IFERROR(INDEX(Positionen!N:N,SMALL(IF(Positionen!$A$4:$A$500=$B$1,ROW(Positionen!$A$4:$A$500)),9)),"")</f>
        <v/>
      </c>
    </row>
    <row r="34" ht="18" customHeight="1" s="50">
      <c r="A34" s="27">
        <f>IFERROR(INDEX(Positionen!B:B,SMALL(IF(Positionen!$A$4:$A$500=$B$1,ROW(Positionen!$A$4:$A$500)),10)),"")</f>
        <v/>
      </c>
      <c r="B34" s="27">
        <f>IFERROR(INDEX(Positionen!D:D,SMALL(IF(Positionen!$A$4:$A$500=$B$1,ROW(Positionen!$A$4:$A$500)),10)),"")</f>
        <v/>
      </c>
      <c r="C34" s="27">
        <f>IFERROR(INDEX(Positionen!E:E,SMALL(IF(Positionen!$A$4:$A$500=$B$1,ROW(Positionen!$A$4:$A$500)),10)),"")</f>
        <v/>
      </c>
      <c r="D34" s="27">
        <f>IFERROR(INDEX(Positionen!F:F,SMALL(IF(Positionen!$A$4:$A$500=$B$1,ROW(Positionen!$A$4:$A$500)),10)),"")</f>
        <v/>
      </c>
      <c r="E34" s="27">
        <f>IFERROR(INDEX(Positionen!G:G,SMALL(IF(Positionen!$A$4:$A$500=$B$1,ROW(Positionen!$A$4:$A$500)),10)),"")</f>
        <v/>
      </c>
      <c r="F34" s="27">
        <f>IFERROR(INDEX(Positionen!J:J,SMALL(IF(Positionen!$A$4:$A$500=$B$1,ROW(Positionen!$A$4:$A$500)),10)),"")</f>
        <v/>
      </c>
      <c r="G34" s="34">
        <f>IFERROR(INDEX(Positionen!L:L,SMALL(IF(Positionen!$A$4:$A$500=$B$1,ROW(Positionen!$A$4:$A$500)),10)),"")</f>
        <v/>
      </c>
      <c r="H34" s="34">
        <f>IFERROR(INDEX(Positionen!N:N,SMALL(IF(Positionen!$A$4:$A$500=$B$1,ROW(Positionen!$A$4:$A$500)),10)),"")</f>
        <v/>
      </c>
    </row>
    <row r="36" ht="20" customHeight="1" s="50">
      <c r="A36" s="73" t="inlineStr">
        <is>
          <t>💰  SUMMEN</t>
        </is>
      </c>
    </row>
    <row r="37" ht="18" customHeight="1" s="50">
      <c r="A37" s="72" t="inlineStr">
        <is>
          <t>Nettosumme (€)</t>
        </is>
      </c>
      <c r="B37" s="46" t="n"/>
      <c r="C37" s="74">
        <f>IFERROR(SUMIF(Positionen!A:A,$B$1,Positionen!L:L),"–")</f>
        <v/>
      </c>
      <c r="D37" s="45" t="n"/>
      <c r="E37" s="45" t="n"/>
      <c r="F37" s="45" t="n"/>
      <c r="G37" s="45" t="n"/>
      <c r="H37" s="46" t="n"/>
    </row>
    <row r="38" ht="18" customHeight="1" s="50">
      <c r="A38" s="72" t="inlineStr">
        <is>
          <t>USt-Betrag (€)</t>
        </is>
      </c>
      <c r="B38" s="46" t="n"/>
      <c r="C38" s="74">
        <f>IFERROR(SUMIF(Positionen!A:A,$B$1,Positionen!M:M),"–")</f>
        <v/>
      </c>
      <c r="D38" s="45" t="n"/>
      <c r="E38" s="45" t="n"/>
      <c r="F38" s="45" t="n"/>
      <c r="G38" s="45" t="n"/>
      <c r="H38" s="46" t="n"/>
    </row>
    <row r="39" ht="18" customHeight="1" s="50">
      <c r="A39" s="72" t="inlineStr">
        <is>
          <t>Bruttosumme (€)</t>
        </is>
      </c>
      <c r="B39" s="46" t="n"/>
      <c r="C39" s="74">
        <f>IFERROR(SUMIF(Positionen!A:A,$B$1,Positionen!N:N),"–")</f>
        <v/>
      </c>
      <c r="D39" s="45" t="n"/>
      <c r="E39" s="45" t="n"/>
      <c r="F39" s="45" t="n"/>
      <c r="G39" s="45" t="n"/>
      <c r="H39" s="46" t="n"/>
    </row>
    <row r="41" ht="20" customHeight="1" s="50">
      <c r="A41" s="73" t="inlineStr">
        <is>
          <t>🏦  ZAHLUNG</t>
        </is>
      </c>
    </row>
    <row r="42" ht="18" customHeight="1" s="50">
      <c r="A42" s="72" t="inlineStr">
        <is>
          <t>Zahlungsart</t>
        </is>
      </c>
      <c r="B42" s="46" t="n"/>
      <c r="C42" s="59">
        <f>IFERROR(INDEX(Zahlungsbedingungen!B:B,MATCH($B$1,Zahlungsbedingungen!A:A,0)),"–")</f>
        <v/>
      </c>
      <c r="D42" s="45" t="n"/>
      <c r="E42" s="45" t="n"/>
      <c r="F42" s="45" t="n"/>
      <c r="G42" s="45" t="n"/>
      <c r="H42" s="46" t="n"/>
    </row>
    <row r="43" ht="18" customHeight="1" s="50">
      <c r="A43" s="72" t="inlineStr">
        <is>
          <t>IBAN</t>
        </is>
      </c>
      <c r="B43" s="46" t="n"/>
      <c r="C43" s="59">
        <f>IFERROR(INDEX(Zahlungsbedingungen!C:C,MATCH($B$1,Zahlungsbedingungen!A:A,0)),"–")</f>
        <v/>
      </c>
      <c r="D43" s="45" t="n"/>
      <c r="E43" s="45" t="n"/>
      <c r="F43" s="45" t="n"/>
      <c r="G43" s="45" t="n"/>
      <c r="H43" s="46" t="n"/>
    </row>
    <row r="44" ht="18" customHeight="1" s="50">
      <c r="A44" s="72" t="inlineStr">
        <is>
          <t>Zahlungsbedingung</t>
        </is>
      </c>
      <c r="B44" s="46" t="n"/>
      <c r="C44" s="59">
        <f>IFERROR(INDEX(Zahlungsbedingungen!J:J,MATCH($B$1,Zahlungsbedingungen!A:A,0)),"–")</f>
        <v/>
      </c>
      <c r="D44" s="45" t="n"/>
      <c r="E44" s="45" t="n"/>
      <c r="F44" s="45" t="n"/>
      <c r="G44" s="45" t="n"/>
      <c r="H44" s="46" t="n"/>
    </row>
  </sheetData>
  <mergeCells count="47">
    <mergeCell ref="C16:H16"/>
    <mergeCell ref="A15:B15"/>
    <mergeCell ref="C44:H44"/>
    <mergeCell ref="A11:B11"/>
    <mergeCell ref="A36:H36"/>
    <mergeCell ref="C43:H43"/>
    <mergeCell ref="C12:H12"/>
    <mergeCell ref="C21:H21"/>
    <mergeCell ref="A6:B6"/>
    <mergeCell ref="C11:H11"/>
    <mergeCell ref="A16:B16"/>
    <mergeCell ref="A7:B7"/>
    <mergeCell ref="C1:G1"/>
    <mergeCell ref="A37:B37"/>
    <mergeCell ref="C39:H39"/>
    <mergeCell ref="C8:H8"/>
    <mergeCell ref="A41:H41"/>
    <mergeCell ref="C17:H17"/>
    <mergeCell ref="A18:B18"/>
    <mergeCell ref="C7:H7"/>
    <mergeCell ref="A12:B12"/>
    <mergeCell ref="A3:H3"/>
    <mergeCell ref="C19:H19"/>
    <mergeCell ref="A21:B21"/>
    <mergeCell ref="C38:H38"/>
    <mergeCell ref="C37:H37"/>
    <mergeCell ref="A5:B5"/>
    <mergeCell ref="A42:B42"/>
    <mergeCell ref="A14:H14"/>
    <mergeCell ref="C18:H18"/>
    <mergeCell ref="A17:B17"/>
    <mergeCell ref="A23:H23"/>
    <mergeCell ref="A8:B8"/>
    <mergeCell ref="C15:H15"/>
    <mergeCell ref="A4:B4"/>
    <mergeCell ref="C6:H6"/>
    <mergeCell ref="A38:B38"/>
    <mergeCell ref="A20:B20"/>
    <mergeCell ref="C42:H42"/>
    <mergeCell ref="A43:B43"/>
    <mergeCell ref="C5:H5"/>
    <mergeCell ref="A19:B19"/>
    <mergeCell ref="A10:H10"/>
    <mergeCell ref="A44:B44"/>
    <mergeCell ref="C4:H4"/>
    <mergeCell ref="C20:H20"/>
    <mergeCell ref="A39:B39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tabColor rgb="FF70AD47"/>
    <outlinePr summaryBelow="1" summaryRight="1"/>
    <pageSetUpPr/>
  </sheetPr>
  <dimension ref="A1:E25"/>
  <sheetViews>
    <sheetView showGridLines="0" workbookViewId="0">
      <selection activeCell="A1" sqref="A1"/>
    </sheetView>
  </sheetViews>
  <sheetFormatPr baseColWidth="10" defaultColWidth="8.83203125" defaultRowHeight="15"/>
  <cols>
    <col width="8" customWidth="1" style="50" min="1" max="1"/>
    <col width="28" customWidth="1" style="50" min="2" max="2"/>
    <col width="20" customWidth="1" style="50" min="3" max="5"/>
  </cols>
  <sheetData>
    <row r="1" ht="36" customHeight="1" s="50">
      <c r="A1" s="87" t="inlineStr">
        <is>
          <t>📤  EXPORT – Fertige Rechnungen hochladen</t>
        </is>
      </c>
    </row>
    <row r="2" ht="24" customHeight="1" s="50">
      <c r="A2" s="92" t="inlineStr">
        <is>
          <t>🌐  WEB-ADRESSE – Hier Ihre Excel-Datei hochladen:</t>
        </is>
      </c>
    </row>
    <row r="3" ht="40" customHeight="1" s="50">
      <c r="A3" s="75" t="inlineStr">
        <is>
          <t>https://e-rechnung-check.de/batch</t>
        </is>
      </c>
      <c r="B3" s="48" t="n"/>
      <c r="C3" s="48" t="n"/>
      <c r="D3" s="48" t="n"/>
      <c r="E3" s="76" t="n"/>
    </row>
    <row r="4" ht="8" customHeight="1" s="50">
      <c r="A4" s="101" t="n"/>
      <c r="B4" s="41" t="n"/>
      <c r="C4" s="41" t="n"/>
      <c r="D4" s="41" t="n"/>
      <c r="E4" s="102" t="n"/>
    </row>
    <row r="5" ht="20" customHeight="1" s="50">
      <c r="A5" s="43" t="n"/>
      <c r="B5" s="41" t="n"/>
      <c r="C5" s="41" t="n"/>
      <c r="D5" s="41" t="n"/>
      <c r="E5" s="78" t="n"/>
    </row>
    <row r="7" ht="20" customHeight="1" s="50">
      <c r="A7" s="88" t="inlineStr">
        <is>
          <t>2</t>
        </is>
      </c>
      <c r="B7" s="91" t="inlineStr">
        <is>
          <t>Übersicht prüfen</t>
        </is>
      </c>
      <c r="C7" s="45" t="n"/>
      <c r="D7" s="45" t="n"/>
      <c r="E7" s="46" t="n"/>
    </row>
    <row r="8" ht="20" customHeight="1" s="50">
      <c r="A8" s="89" t="n"/>
      <c r="B8" s="59" t="inlineStr">
        <is>
          <t>Öffnen Sie den Reiter 'Übersicht'. Prüfen Sie, ob der Status 'Bereit zum Versand' &gt; 0 anzeigt und 'Fehler' = 0. Nur dann ist die Datei upload-bereit.</t>
        </is>
      </c>
      <c r="C8" s="81" t="n"/>
      <c r="D8" s="81" t="n"/>
      <c r="E8" s="82" t="n"/>
    </row>
    <row r="9" ht="20" customHeight="1" s="50">
      <c r="A9" s="90" t="n"/>
      <c r="B9" s="83" t="n"/>
      <c r="C9" s="84" t="n"/>
      <c r="D9" s="84" t="n"/>
      <c r="E9" s="85" t="n"/>
    </row>
    <row r="11" ht="20" customHeight="1" s="50">
      <c r="A11" s="88" t="inlineStr">
        <is>
          <t>3</t>
        </is>
      </c>
      <c r="B11" s="86" t="inlineStr">
        <is>
          <t>Excel-Datei speichern</t>
        </is>
      </c>
      <c r="C11" s="45" t="n"/>
      <c r="D11" s="45" t="n"/>
      <c r="E11" s="46" t="n"/>
    </row>
    <row r="12" ht="20" customHeight="1" s="50">
      <c r="A12" s="89" t="n"/>
      <c r="B12" s="59" t="inlineStr">
        <is>
          <t>Speichern Sie die Datei mit Strg+S unter einem aussagekräftigen Namen, z.B.: E-Rechnung_MeineGmbH_2026-01.xlsx</t>
        </is>
      </c>
      <c r="C12" s="81" t="n"/>
      <c r="D12" s="81" t="n"/>
      <c r="E12" s="82" t="n"/>
    </row>
    <row r="13" ht="20" customHeight="1" s="50">
      <c r="A13" s="90" t="n"/>
      <c r="B13" s="83" t="n"/>
      <c r="C13" s="84" t="n"/>
      <c r="D13" s="84" t="n"/>
      <c r="E13" s="85" t="n"/>
    </row>
    <row r="15" ht="20" customHeight="1" s="50">
      <c r="A15" s="88" t="inlineStr">
        <is>
          <t>4</t>
        </is>
      </c>
      <c r="B15" s="86" t="inlineStr">
        <is>
          <t>Auf E-Rechnung-Check.de hochladen</t>
        </is>
      </c>
      <c r="C15" s="45" t="n"/>
      <c r="D15" s="45" t="n"/>
      <c r="E15" s="46" t="n"/>
    </row>
    <row r="16" ht="20" customHeight="1" s="50">
      <c r="A16" s="89" t="n"/>
      <c r="B16" s="59" t="inlineStr">
        <is>
          <t>Besuchen Sie https://e-rechnung-check.de · Laden Sie die Excel-Datei hoch · Wählen Sie das gewünschte Ausgabeformat (XRechnung 3.0 oder ZUGFeRD EN16931).</t>
        </is>
      </c>
      <c r="C16" s="81" t="n"/>
      <c r="D16" s="81" t="n"/>
      <c r="E16" s="82" t="n"/>
    </row>
    <row r="17" ht="20" customHeight="1" s="50">
      <c r="A17" s="90" t="n"/>
      <c r="B17" s="83" t="n"/>
      <c r="C17" s="84" t="n"/>
      <c r="D17" s="84" t="n"/>
      <c r="E17" s="85" t="n"/>
    </row>
    <row r="19" ht="20" customHeight="1" s="50">
      <c r="A19" s="88" t="inlineStr">
        <is>
          <t>5</t>
        </is>
      </c>
      <c r="B19" s="86" t="inlineStr">
        <is>
          <t>XML herunterladen &amp; versenden</t>
        </is>
      </c>
      <c r="C19" s="45" t="n"/>
      <c r="D19" s="45" t="n"/>
      <c r="E19" s="46" t="n"/>
    </row>
    <row r="20" ht="20" customHeight="1" s="50">
      <c r="A20" s="89" t="n"/>
      <c r="B20" s="59" t="inlineStr">
        <is>
          <t>Nach erfolgreicher Verarbeitung laden Sie die XML-Datei(en) herunter. Senden Sie die XML-Datei an Ihren Kunden oder Ihr Buchhaltungssystem. Für ZUGFeRD erhalten Sie eine PDF mit eingebetteter XML.</t>
        </is>
      </c>
      <c r="C20" s="81" t="n"/>
      <c r="D20" s="81" t="n"/>
      <c r="E20" s="82" t="n"/>
    </row>
    <row r="21" ht="20" customHeight="1" s="50">
      <c r="A21" s="90" t="n"/>
      <c r="B21" s="83" t="n"/>
      <c r="C21" s="84" t="n"/>
      <c r="D21" s="84" t="n"/>
      <c r="E21" s="85" t="n"/>
    </row>
    <row r="23" ht="22" customHeight="1" s="50">
      <c r="A23" s="93" t="inlineStr">
        <is>
          <t>📋  UNTERSTÜTZTE FORMATE</t>
        </is>
      </c>
    </row>
    <row r="24" ht="32" customHeight="1" s="50">
      <c r="A24" s="80" t="inlineStr">
        <is>
          <t>XRechnung 3.0</t>
        </is>
      </c>
      <c r="B24" s="46" t="n"/>
      <c r="C24" s="59" t="inlineStr">
        <is>
          <t>Pflichtformat für Rechnungen an Bundesbehörden seit 27.11.2020. Reines XML-Format, keine visuelle PDF-Komponente. Standard für B2G.</t>
        </is>
      </c>
      <c r="D24" s="45" t="n"/>
      <c r="E24" s="46" t="n"/>
    </row>
    <row r="25" ht="32" customHeight="1" s="50">
      <c r="A25" s="80" t="inlineStr">
        <is>
          <t>ZUGFeRD EN16931</t>
        </is>
      </c>
      <c r="B25" s="46" t="n"/>
      <c r="C25" s="59" t="inlineStr">
        <is>
          <t>Hybridformat: PDF/A-3 mit eingebetteter XML. Lesbar für Menschen (PDF) und Maschinen (XML). Empfohlen für B2B-Rechnungen.</t>
        </is>
      </c>
      <c r="D25" s="45" t="n"/>
      <c r="E25" s="46" t="n"/>
    </row>
  </sheetData>
  <mergeCells count="20">
    <mergeCell ref="A3:E4"/>
    <mergeCell ref="A24:B24"/>
    <mergeCell ref="B12:E13"/>
    <mergeCell ref="B8:E9"/>
    <mergeCell ref="B15:E15"/>
    <mergeCell ref="A1:E1"/>
    <mergeCell ref="A25:B25"/>
    <mergeCell ref="A19:A21"/>
    <mergeCell ref="B7:E7"/>
    <mergeCell ref="A15:A17"/>
    <mergeCell ref="A2:E2"/>
    <mergeCell ref="A11:A13"/>
    <mergeCell ref="B11:E11"/>
    <mergeCell ref="A23:E23"/>
    <mergeCell ref="B20:E21"/>
    <mergeCell ref="C24:E24"/>
    <mergeCell ref="A7:A9"/>
    <mergeCell ref="B16:E17"/>
    <mergeCell ref="B19:E19"/>
    <mergeCell ref="C25:E25"/>
  </mergeCells>
  <hyperlinks>
    <hyperlink xmlns:r="http://schemas.openxmlformats.org/officeDocument/2006/relationships" ref="A3" r:id="rId1"/>
  </hyperlink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tabColor rgb="FF808080"/>
    <outlinePr summaryBelow="1" summaryRight="1"/>
    <pageSetUpPr/>
  </sheetPr>
  <dimension ref="A1:P19"/>
  <sheetViews>
    <sheetView workbookViewId="0">
      <selection activeCell="A1" sqref="A1"/>
    </sheetView>
  </sheetViews>
  <sheetFormatPr baseColWidth="10" defaultColWidth="8.83203125" defaultRowHeight="15"/>
  <sheetData>
    <row r="1">
      <c r="A1" s="12" t="inlineStr">
        <is>
          <t>Countries</t>
        </is>
      </c>
      <c r="B1" s="12" t="inlineStr">
        <is>
          <t>Currencies</t>
        </is>
      </c>
      <c r="C1" s="12" t="inlineStr">
        <is>
          <t>Units</t>
        </is>
      </c>
      <c r="D1" s="12" t="inlineStr">
        <is>
          <t>VAT_Rates</t>
        </is>
      </c>
      <c r="E1" s="12" t="inlineStr">
        <is>
          <t>VAT_Categories</t>
        </is>
      </c>
      <c r="F1" s="12" t="inlineStr">
        <is>
          <t>Rechnungstypen</t>
        </is>
      </c>
      <c r="G1" s="12" t="inlineStr">
        <is>
          <t>Payment_Methods</t>
        </is>
      </c>
      <c r="H1" s="12" t="inlineStr">
        <is>
          <t>Scenarios</t>
        </is>
      </c>
      <c r="I1" s="12" t="inlineStr">
        <is>
          <t>Profiles</t>
        </is>
      </c>
      <c r="J1" s="12" t="inlineStr">
        <is>
          <t>Statuses</t>
        </is>
      </c>
      <c r="K1" s="12" t="inlineStr">
        <is>
          <t>YesNo</t>
        </is>
      </c>
      <c r="L1" s="12" t="inlineStr">
        <is>
          <t>Customer_Types</t>
        </is>
      </c>
      <c r="M1" s="12" t="inlineStr">
        <is>
          <t>Severities</t>
        </is>
      </c>
      <c r="N1" s="12" t="inlineStr">
        <is>
          <t>Erledigt</t>
        </is>
      </c>
      <c r="O1" s="12" t="inlineStr">
        <is>
          <t>Item_Active</t>
        </is>
      </c>
      <c r="P1" s="12" t="inlineStr">
        <is>
          <t>Charge_Types</t>
        </is>
      </c>
    </row>
    <row r="2">
      <c r="A2" t="inlineStr">
        <is>
          <t>DE</t>
        </is>
      </c>
      <c r="B2" t="inlineStr">
        <is>
          <t>EUR</t>
        </is>
      </c>
      <c r="C2" t="inlineStr">
        <is>
          <t>Stück</t>
        </is>
      </c>
      <c r="D2" t="inlineStr">
        <is>
          <t>0</t>
        </is>
      </c>
      <c r="E2" t="inlineStr">
        <is>
          <t>Standard (19%)</t>
        </is>
      </c>
      <c r="F2" t="inlineStr">
        <is>
          <t>Rechnung</t>
        </is>
      </c>
      <c r="G2" t="inlineStr">
        <is>
          <t>Überweisung (SEPA)</t>
        </is>
      </c>
      <c r="H2" t="inlineStr">
        <is>
          <t>German B2B</t>
        </is>
      </c>
      <c r="I2" t="inlineStr">
        <is>
          <t>XRechnung 3.0</t>
        </is>
      </c>
      <c r="J2" t="inlineStr">
        <is>
          <t>Entwurf</t>
        </is>
      </c>
      <c r="K2" t="inlineStr">
        <is>
          <t>Ja</t>
        </is>
      </c>
      <c r="L2" t="inlineStr">
        <is>
          <t>B2B</t>
        </is>
      </c>
      <c r="M2" t="inlineStr">
        <is>
          <t>Fehler</t>
        </is>
      </c>
      <c r="N2" t="inlineStr">
        <is>
          <t>Offen</t>
        </is>
      </c>
      <c r="O2" t="inlineStr">
        <is>
          <t>Ja</t>
        </is>
      </c>
      <c r="P2" t="inlineStr">
        <is>
          <t>Rabatt</t>
        </is>
      </c>
    </row>
    <row r="3">
      <c r="A3" t="inlineStr">
        <is>
          <t>AT</t>
        </is>
      </c>
      <c r="B3" t="inlineStr">
        <is>
          <t>USD</t>
        </is>
      </c>
      <c r="C3" t="inlineStr">
        <is>
          <t>Stunde</t>
        </is>
      </c>
      <c r="D3" t="inlineStr">
        <is>
          <t>7</t>
        </is>
      </c>
      <c r="E3" t="inlineStr">
        <is>
          <t>Ermäßigt (7%)</t>
        </is>
      </c>
      <c r="F3" t="inlineStr">
        <is>
          <t>Gutschrift</t>
        </is>
      </c>
      <c r="G3" t="inlineStr">
        <is>
          <t>Bereits bezahlt</t>
        </is>
      </c>
      <c r="H3" t="inlineStr">
        <is>
          <t>B2G (Behörde)</t>
        </is>
      </c>
      <c r="I3" t="inlineStr">
        <is>
          <t>ZUGFeRD EN16931</t>
        </is>
      </c>
      <c r="J3" t="inlineStr">
        <is>
          <t>Bereit</t>
        </is>
      </c>
      <c r="K3" t="inlineStr">
        <is>
          <t>Nein</t>
        </is>
      </c>
      <c r="L3" t="inlineStr">
        <is>
          <t>B2G</t>
        </is>
      </c>
      <c r="M3" t="inlineStr">
        <is>
          <t>Warnung</t>
        </is>
      </c>
      <c r="N3" t="inlineStr">
        <is>
          <t>Erledigt</t>
        </is>
      </c>
      <c r="O3" t="inlineStr">
        <is>
          <t>Nein</t>
        </is>
      </c>
      <c r="P3" t="inlineStr">
        <is>
          <t>Zuschlag</t>
        </is>
      </c>
    </row>
    <row r="4">
      <c r="A4" t="inlineStr">
        <is>
          <t>CH</t>
        </is>
      </c>
      <c r="B4" t="inlineStr">
        <is>
          <t>GBP</t>
        </is>
      </c>
      <c r="C4" t="inlineStr">
        <is>
          <t>Tag</t>
        </is>
      </c>
      <c r="D4" t="inlineStr">
        <is>
          <t>19</t>
        </is>
      </c>
      <c r="E4" t="inlineStr">
        <is>
          <t>Steuerfrei (0%)</t>
        </is>
      </c>
      <c r="G4" t="inlineStr">
        <is>
          <t>Lastschrift</t>
        </is>
      </c>
      <c r="H4" t="inlineStr">
        <is>
          <t>Reverse Charge</t>
        </is>
      </c>
      <c r="J4" t="inlineStr">
        <is>
          <t>Fehler</t>
        </is>
      </c>
      <c r="L4" t="inlineStr">
        <is>
          <t>EU-grenzüberschreitend</t>
        </is>
      </c>
      <c r="M4" t="inlineStr">
        <is>
          <t>Hinweis</t>
        </is>
      </c>
    </row>
    <row r="5">
      <c r="A5" t="inlineStr">
        <is>
          <t>FR</t>
        </is>
      </c>
      <c r="B5" t="inlineStr">
        <is>
          <t>CHF</t>
        </is>
      </c>
      <c r="C5" t="inlineStr">
        <is>
          <t>Monat</t>
        </is>
      </c>
      <c r="E5" t="inlineStr">
        <is>
          <t>Reverse Charge</t>
        </is>
      </c>
      <c r="G5" t="inlineStr">
        <is>
          <t>Bar</t>
        </is>
      </c>
      <c r="H5" t="inlineStr">
        <is>
          <t>Kleinunternehmer</t>
        </is>
      </c>
    </row>
    <row r="6">
      <c r="A6" t="inlineStr">
        <is>
          <t>NL</t>
        </is>
      </c>
      <c r="B6" t="inlineStr">
        <is>
          <t>SEK</t>
        </is>
      </c>
      <c r="C6" t="inlineStr">
        <is>
          <t>Pauschal</t>
        </is>
      </c>
      <c r="E6" t="inlineStr">
        <is>
          <t>Kleinunternehmer</t>
        </is>
      </c>
      <c r="H6" t="inlineStr">
        <is>
          <t>EU-grenzüberschreitend</t>
        </is>
      </c>
    </row>
    <row r="7">
      <c r="A7" t="inlineStr">
        <is>
          <t>BE</t>
        </is>
      </c>
      <c r="B7" t="inlineStr">
        <is>
          <t>DKK</t>
        </is>
      </c>
      <c r="C7" t="inlineStr">
        <is>
          <t>kg</t>
        </is>
      </c>
    </row>
    <row r="8">
      <c r="A8" t="inlineStr">
        <is>
          <t>IT</t>
        </is>
      </c>
      <c r="B8" t="inlineStr">
        <is>
          <t>NOK</t>
        </is>
      </c>
      <c r="C8" t="inlineStr">
        <is>
          <t>g</t>
        </is>
      </c>
    </row>
    <row r="9">
      <c r="A9" t="inlineStr">
        <is>
          <t>ES</t>
        </is>
      </c>
      <c r="B9" t="inlineStr">
        <is>
          <t>PLN</t>
        </is>
      </c>
      <c r="C9" t="inlineStr">
        <is>
          <t>Liter</t>
        </is>
      </c>
    </row>
    <row r="10">
      <c r="A10" t="inlineStr">
        <is>
          <t>PL</t>
        </is>
      </c>
      <c r="C10" t="inlineStr">
        <is>
          <t>m</t>
        </is>
      </c>
    </row>
    <row r="11">
      <c r="A11" t="inlineStr">
        <is>
          <t>CZ</t>
        </is>
      </c>
      <c r="C11" t="inlineStr">
        <is>
          <t>m²</t>
        </is>
      </c>
    </row>
    <row r="12">
      <c r="A12" t="inlineStr">
        <is>
          <t>DK</t>
        </is>
      </c>
      <c r="C12" t="inlineStr">
        <is>
          <t>m³</t>
        </is>
      </c>
    </row>
    <row r="13">
      <c r="A13" t="inlineStr">
        <is>
          <t>SE</t>
        </is>
      </c>
      <c r="C13" t="inlineStr">
        <is>
          <t>km</t>
        </is>
      </c>
    </row>
    <row r="14">
      <c r="A14" t="inlineStr">
        <is>
          <t>FI</t>
        </is>
      </c>
    </row>
    <row r="15">
      <c r="A15" t="inlineStr">
        <is>
          <t>NO</t>
        </is>
      </c>
    </row>
    <row r="16">
      <c r="A16" t="inlineStr">
        <is>
          <t>GB</t>
        </is>
      </c>
    </row>
    <row r="17">
      <c r="A17" t="inlineStr">
        <is>
          <t>US</t>
        </is>
      </c>
    </row>
    <row r="18">
      <c r="A18" t="inlineStr">
        <is>
          <t>CN</t>
        </is>
      </c>
    </row>
    <row r="19">
      <c r="A19" t="inlineStr">
        <is>
          <t>JP</t>
        </is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H25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10" defaultColWidth="8.83203125" defaultRowHeight="15"/>
  <cols>
    <col width="20" customWidth="1" style="50" min="1" max="1"/>
    <col width="22" customWidth="1" style="50" min="2" max="2"/>
    <col width="18" customWidth="1" style="50" min="3" max="3"/>
    <col width="10" customWidth="1" style="50" min="4" max="4"/>
    <col width="44" customWidth="1" style="50" min="5" max="6"/>
    <col width="22" customWidth="1" style="50" min="7" max="7"/>
    <col width="24" customWidth="1" style="50" min="8" max="8"/>
  </cols>
  <sheetData>
    <row r="1" ht="30" customHeight="1" s="50">
      <c r="A1" s="70" t="inlineStr">
        <is>
          <t>XML MAPPING – Developer Reference (versteckt für Endnutzer)</t>
        </is>
      </c>
    </row>
    <row r="2">
      <c r="A2" s="54" t="inlineStr">
        <is>
          <t>Mapping von Excel-Feldern zu EN16931 Business Terms und XML-Pfaden.</t>
        </is>
      </c>
    </row>
    <row r="3">
      <c r="A3" s="4" t="inlineStr">
        <is>
          <t>Blatt</t>
        </is>
      </c>
      <c r="B3" s="4" t="inlineStr">
        <is>
          <t>Excel-Feld</t>
        </is>
      </c>
      <c r="C3" s="4" t="inlineStr">
        <is>
          <t>Geschäftsbegriff (BT)</t>
        </is>
      </c>
      <c r="D3" s="4" t="inlineStr">
        <is>
          <t>Pflicht</t>
        </is>
      </c>
      <c r="E3" s="4" t="inlineStr">
        <is>
          <t>XRechnung XPath</t>
        </is>
      </c>
      <c r="F3" s="4" t="inlineStr">
        <is>
          <t>ZUGFeRD XPath</t>
        </is>
      </c>
      <c r="G3" s="4" t="inlineStr">
        <is>
          <t>Validierungsregel</t>
        </is>
      </c>
      <c r="H3" s="4" t="inlineStr">
        <is>
          <t>Hinweis</t>
        </is>
      </c>
    </row>
    <row r="4" ht="22" customHeight="1" s="50">
      <c r="A4" s="35" t="inlineStr">
        <is>
          <t>Firmendaten</t>
        </is>
      </c>
      <c r="B4" s="35" t="inlineStr">
        <is>
          <t>Company_Name</t>
        </is>
      </c>
      <c r="C4" s="35" t="inlineStr">
        <is>
          <t>BT-27</t>
        </is>
      </c>
      <c r="D4" s="35" t="inlineStr">
        <is>
          <t>Ja</t>
        </is>
      </c>
      <c r="E4" s="36" t="inlineStr">
        <is>
          <t>//ram:SellerTradeParty/ram:Name</t>
        </is>
      </c>
      <c r="F4" s="36" t="inlineStr">
        <is>
          <t>//ram:SellerTradeParty/ram:Name</t>
        </is>
      </c>
      <c r="G4" s="36" t="inlineStr">
        <is>
          <t>BR-6</t>
        </is>
      </c>
      <c r="H4" s="36" t="inlineStr">
        <is>
          <t>Pflichtfeld</t>
        </is>
      </c>
    </row>
    <row r="5" ht="22" customHeight="1" s="50">
      <c r="A5" s="37" t="inlineStr">
        <is>
          <t>Firmendaten</t>
        </is>
      </c>
      <c r="B5" s="37" t="inlineStr">
        <is>
          <t>Street</t>
        </is>
      </c>
      <c r="C5" s="37" t="inlineStr">
        <is>
          <t>BT-35</t>
        </is>
      </c>
      <c r="D5" s="37" t="inlineStr">
        <is>
          <t>Ja</t>
        </is>
      </c>
      <c r="E5" s="38" t="inlineStr">
        <is>
          <t>//ram:SellerPostalTradeAddress/ram:LineOne</t>
        </is>
      </c>
      <c r="F5" s="38" t="inlineStr">
        <is>
          <t>//ram:SellerPostalTradeAddress/ram:LineOne</t>
        </is>
      </c>
      <c r="G5" s="38" t="inlineStr">
        <is>
          <t>BR-8</t>
        </is>
      </c>
      <c r="H5" s="38" t="n"/>
    </row>
    <row r="6" ht="22" customHeight="1" s="50">
      <c r="A6" s="35" t="inlineStr">
        <is>
          <t>Firmendaten</t>
        </is>
      </c>
      <c r="B6" s="35" t="inlineStr">
        <is>
          <t>Postal_Code</t>
        </is>
      </c>
      <c r="C6" s="35" t="inlineStr">
        <is>
          <t>BT-38</t>
        </is>
      </c>
      <c r="D6" s="35" t="inlineStr">
        <is>
          <t>Ja</t>
        </is>
      </c>
      <c r="E6" s="36" t="inlineStr">
        <is>
          <t>//ram:SellerPostalTradeAddress/ram:PostcodeCode</t>
        </is>
      </c>
      <c r="F6" s="36" t="n"/>
      <c r="G6" s="36" t="inlineStr">
        <is>
          <t>BR-8</t>
        </is>
      </c>
      <c r="H6" s="36" t="n"/>
    </row>
    <row r="7" ht="22" customHeight="1" s="50">
      <c r="A7" s="37" t="inlineStr">
        <is>
          <t>Firmendaten</t>
        </is>
      </c>
      <c r="B7" s="37" t="inlineStr">
        <is>
          <t>City</t>
        </is>
      </c>
      <c r="C7" s="37" t="inlineStr">
        <is>
          <t>BT-37</t>
        </is>
      </c>
      <c r="D7" s="37" t="inlineStr">
        <is>
          <t>Ja</t>
        </is>
      </c>
      <c r="E7" s="38" t="inlineStr">
        <is>
          <t>//ram:SellerPostalTradeAddress/ram:CityName</t>
        </is>
      </c>
      <c r="F7" s="38" t="n"/>
      <c r="G7" s="38" t="inlineStr">
        <is>
          <t>BR-8</t>
        </is>
      </c>
      <c r="H7" s="38" t="n"/>
    </row>
    <row r="8" ht="22" customHeight="1" s="50">
      <c r="A8" s="35" t="inlineStr">
        <is>
          <t>Firmendaten</t>
        </is>
      </c>
      <c r="B8" s="35" t="inlineStr">
        <is>
          <t>Country</t>
        </is>
      </c>
      <c r="C8" s="35" t="inlineStr">
        <is>
          <t>BT-40</t>
        </is>
      </c>
      <c r="D8" s="35" t="inlineStr">
        <is>
          <t>Ja</t>
        </is>
      </c>
      <c r="E8" s="36" t="inlineStr">
        <is>
          <t>//ram:SellerPostalTradeAddress/ram:CountryID</t>
        </is>
      </c>
      <c r="F8" s="36" t="n"/>
      <c r="G8" s="36" t="inlineStr">
        <is>
          <t>BR-9</t>
        </is>
      </c>
      <c r="H8" s="36" t="inlineStr">
        <is>
          <t>ISO 3166-1 alpha-2</t>
        </is>
      </c>
    </row>
    <row r="9" ht="22" customHeight="1" s="50">
      <c r="A9" s="37" t="inlineStr">
        <is>
          <t>Firmendaten</t>
        </is>
      </c>
      <c r="B9" s="37" t="inlineStr">
        <is>
          <t>VAT_ID</t>
        </is>
      </c>
      <c r="C9" s="37" t="inlineStr">
        <is>
          <t>BT-31</t>
        </is>
      </c>
      <c r="D9" s="37" t="inlineStr">
        <is>
          <t>Bedingt</t>
        </is>
      </c>
      <c r="E9" s="38" t="inlineStr">
        <is>
          <t>//ram:SellerTaxRegistration/ram:ID[@schemeID='VA']</t>
        </is>
      </c>
      <c r="F9" s="38" t="n"/>
      <c r="G9" s="38" t="inlineStr">
        <is>
          <t>BR-CO-9</t>
        </is>
      </c>
      <c r="H9" s="38" t="inlineStr">
        <is>
          <t>Pflicht wenn USt ausgewiesen</t>
        </is>
      </c>
    </row>
    <row r="10" ht="22" customHeight="1" s="50">
      <c r="A10" s="35" t="inlineStr">
        <is>
          <t>Firmendaten</t>
        </is>
      </c>
      <c r="B10" s="35" t="inlineStr">
        <is>
          <t>IBAN</t>
        </is>
      </c>
      <c r="C10" s="35" t="inlineStr">
        <is>
          <t>BT-84</t>
        </is>
      </c>
      <c r="D10" s="35" t="inlineStr">
        <is>
          <t>Ja</t>
        </is>
      </c>
      <c r="E10" s="36" t="inlineStr">
        <is>
          <t>//ram:PayeeSpecifiedCreditorFinancialAccount/ram:IBANID</t>
        </is>
      </c>
      <c r="F10" s="36" t="n"/>
      <c r="G10" s="36" t="inlineStr">
        <is>
          <t>BR-49</t>
        </is>
      </c>
      <c r="H10" s="36" t="n"/>
    </row>
    <row r="11" ht="22" customHeight="1" s="50">
      <c r="A11" s="37" t="inlineStr">
        <is>
          <t>Kundenstamm</t>
        </is>
      </c>
      <c r="B11" s="37" t="inlineStr">
        <is>
          <t>Customer_Name</t>
        </is>
      </c>
      <c r="C11" s="37" t="inlineStr">
        <is>
          <t>BT-44</t>
        </is>
      </c>
      <c r="D11" s="37" t="inlineStr">
        <is>
          <t>Ja</t>
        </is>
      </c>
      <c r="E11" s="38" t="inlineStr">
        <is>
          <t>//ram:BuyerTradeParty/ram:Name</t>
        </is>
      </c>
      <c r="F11" s="38" t="n"/>
      <c r="G11" s="38" t="inlineStr">
        <is>
          <t>BR-7</t>
        </is>
      </c>
      <c r="H11" s="38" t="n"/>
    </row>
    <row r="12" ht="22" customHeight="1" s="50">
      <c r="A12" s="35" t="inlineStr">
        <is>
          <t>Kundenstamm</t>
        </is>
      </c>
      <c r="B12" s="35" t="inlineStr">
        <is>
          <t>Leitweg-ID</t>
        </is>
      </c>
      <c r="C12" s="35" t="inlineStr">
        <is>
          <t>BT-10</t>
        </is>
      </c>
      <c r="D12" s="35" t="inlineStr">
        <is>
          <t>Bedingt</t>
        </is>
      </c>
      <c r="E12" s="36" t="inlineStr">
        <is>
          <t>//rsm:ExchangedDocument/ram:ID[@schemeID='EM']</t>
        </is>
      </c>
      <c r="F12" s="36" t="n"/>
      <c r="G12" s="36" t="inlineStr">
        <is>
          <t>BR-DE-15</t>
        </is>
      </c>
      <c r="H12" s="36" t="inlineStr">
        <is>
          <t>Pflicht B2G</t>
        </is>
      </c>
    </row>
    <row r="13" ht="22" customHeight="1" s="50">
      <c r="A13" s="37" t="inlineStr">
        <is>
          <t>Kundenstamm</t>
        </is>
      </c>
      <c r="B13" s="37" t="inlineStr">
        <is>
          <t>Käuferreferenz</t>
        </is>
      </c>
      <c r="C13" s="37" t="inlineStr">
        <is>
          <t>BT-10</t>
        </is>
      </c>
      <c r="D13" s="37" t="inlineStr">
        <is>
          <t>Bedingt</t>
        </is>
      </c>
      <c r="E13" s="38" t="inlineStr">
        <is>
          <t>//ram:BuyerReference</t>
        </is>
      </c>
      <c r="F13" s="38" t="n"/>
      <c r="G13" s="38" t="inlineStr">
        <is>
          <t>BR-CO-10</t>
        </is>
      </c>
      <c r="H13" s="38" t="inlineStr">
        <is>
          <t>Pflicht wenn von Käufer angegeben</t>
        </is>
      </c>
    </row>
    <row r="14" ht="22" customHeight="1" s="50">
      <c r="A14" s="35" t="inlineStr">
        <is>
          <t>Invoices</t>
        </is>
      </c>
      <c r="B14" s="35" t="inlineStr">
        <is>
          <t>Invoice_Number</t>
        </is>
      </c>
      <c r="C14" s="35" t="inlineStr">
        <is>
          <t>BT-1</t>
        </is>
      </c>
      <c r="D14" s="35" t="inlineStr">
        <is>
          <t>Ja</t>
        </is>
      </c>
      <c r="E14" s="36" t="inlineStr">
        <is>
          <t>//rsm:ExchangedDocument/ram:ID</t>
        </is>
      </c>
      <c r="F14" s="36" t="n"/>
      <c r="G14" s="36" t="inlineStr">
        <is>
          <t>BR-1</t>
        </is>
      </c>
      <c r="H14" s="36" t="inlineStr">
        <is>
          <t>Eindeutig</t>
        </is>
      </c>
    </row>
    <row r="15" ht="22" customHeight="1" s="50">
      <c r="A15" s="37" t="inlineStr">
        <is>
          <t>Invoices</t>
        </is>
      </c>
      <c r="B15" s="37" t="inlineStr">
        <is>
          <t>Invoice_Date</t>
        </is>
      </c>
      <c r="C15" s="37" t="inlineStr">
        <is>
          <t>BT-2</t>
        </is>
      </c>
      <c r="D15" s="37" t="inlineStr">
        <is>
          <t>Ja</t>
        </is>
      </c>
      <c r="E15" s="38" t="inlineStr">
        <is>
          <t>//rsm:ExchangedDocument/ram:IssueDateTime/udt:DateTimeString</t>
        </is>
      </c>
      <c r="F15" s="38" t="n"/>
      <c r="G15" s="38" t="inlineStr">
        <is>
          <t>BR-2</t>
        </is>
      </c>
      <c r="H15" s="38" t="inlineStr">
        <is>
          <t>Format YYYY-MM-DD</t>
        </is>
      </c>
    </row>
    <row r="16" ht="22" customHeight="1" s="50">
      <c r="A16" s="35" t="inlineStr">
        <is>
          <t>Invoices</t>
        </is>
      </c>
      <c r="B16" s="35" t="inlineStr">
        <is>
          <t>Due_Date</t>
        </is>
      </c>
      <c r="C16" s="35" t="inlineStr">
        <is>
          <t>BT-9</t>
        </is>
      </c>
      <c r="D16" s="35" t="inlineStr">
        <is>
          <t>Ja</t>
        </is>
      </c>
      <c r="E16" s="36" t="inlineStr">
        <is>
          <t>//ram:SpecifiedTradePaymentTerms/ram:DueDateDateTime</t>
        </is>
      </c>
      <c r="F16" s="36" t="n"/>
      <c r="G16" s="36" t="inlineStr">
        <is>
          <t>BR-CO-25</t>
        </is>
      </c>
      <c r="H16" s="36" t="inlineStr">
        <is>
          <t>Nicht vor Invoice_Date</t>
        </is>
      </c>
    </row>
    <row r="17" ht="22" customHeight="1" s="50">
      <c r="A17" s="37" t="inlineStr">
        <is>
          <t>Invoices</t>
        </is>
      </c>
      <c r="B17" s="37" t="inlineStr">
        <is>
          <t>Currency</t>
        </is>
      </c>
      <c r="C17" s="37" t="inlineStr">
        <is>
          <t>BT-5</t>
        </is>
      </c>
      <c r="D17" s="37" t="inlineStr">
        <is>
          <t>Ja</t>
        </is>
      </c>
      <c r="E17" s="38" t="inlineStr">
        <is>
          <t>//ram:InvoiceCurrencyCode</t>
        </is>
      </c>
      <c r="F17" s="38" t="n"/>
      <c r="G17" s="38" t="inlineStr">
        <is>
          <t>BR-5</t>
        </is>
      </c>
      <c r="H17" s="38" t="inlineStr">
        <is>
          <t>ISO 4217</t>
        </is>
      </c>
    </row>
    <row r="18" ht="22" customHeight="1" s="50">
      <c r="A18" s="35" t="inlineStr">
        <is>
          <t>Positionen</t>
        </is>
      </c>
      <c r="B18" s="35" t="inlineStr">
        <is>
          <t>Description</t>
        </is>
      </c>
      <c r="C18" s="35" t="inlineStr">
        <is>
          <t>BT-153</t>
        </is>
      </c>
      <c r="D18" s="35" t="inlineStr">
        <is>
          <t>Ja</t>
        </is>
      </c>
      <c r="E18" s="36" t="inlineStr">
        <is>
          <t>//ram:SpecifiedTradeProduct/ram:Name</t>
        </is>
      </c>
      <c r="F18" s="36" t="n"/>
      <c r="G18" s="36" t="inlineStr">
        <is>
          <t>BR-25</t>
        </is>
      </c>
      <c r="H18" s="36" t="n"/>
    </row>
    <row r="19" ht="22" customHeight="1" s="50">
      <c r="A19" s="37" t="inlineStr">
        <is>
          <t>Positionen</t>
        </is>
      </c>
      <c r="B19" s="37" t="inlineStr">
        <is>
          <t>Quantity</t>
        </is>
      </c>
      <c r="C19" s="37" t="inlineStr">
        <is>
          <t>BT-129</t>
        </is>
      </c>
      <c r="D19" s="37" t="inlineStr">
        <is>
          <t>Ja</t>
        </is>
      </c>
      <c r="E19" s="38" t="inlineStr">
        <is>
          <t>//ram:BilledQuantity</t>
        </is>
      </c>
      <c r="F19" s="38" t="n"/>
      <c r="G19" s="38" t="inlineStr">
        <is>
          <t>BR-26</t>
        </is>
      </c>
      <c r="H19" s="38" t="inlineStr">
        <is>
          <t>Muss &gt; 0 sein</t>
        </is>
      </c>
    </row>
    <row r="20" ht="22" customHeight="1" s="50">
      <c r="A20" s="35" t="inlineStr">
        <is>
          <t>Positionen</t>
        </is>
      </c>
      <c r="B20" s="35" t="inlineStr">
        <is>
          <t>Unit_Price</t>
        </is>
      </c>
      <c r="C20" s="35" t="inlineStr">
        <is>
          <t>BT-146</t>
        </is>
      </c>
      <c r="D20" s="35" t="inlineStr">
        <is>
          <t>Ja</t>
        </is>
      </c>
      <c r="E20" s="36" t="inlineStr">
        <is>
          <t>//ram:NetPriceProductTradePrice/ram:ChargeAmount</t>
        </is>
      </c>
      <c r="F20" s="36" t="n"/>
      <c r="G20" s="36" t="inlineStr">
        <is>
          <t>BR-27</t>
        </is>
      </c>
      <c r="H20" s="36" t="inlineStr">
        <is>
          <t>Muss ≥ 0 sein</t>
        </is>
      </c>
    </row>
    <row r="21" ht="22" customHeight="1" s="50">
      <c r="A21" s="37" t="inlineStr">
        <is>
          <t>Positionen</t>
        </is>
      </c>
      <c r="B21" s="37" t="inlineStr">
        <is>
          <t>VAT_Rate</t>
        </is>
      </c>
      <c r="C21" s="37" t="inlineStr">
        <is>
          <t>BT-152</t>
        </is>
      </c>
      <c r="D21" s="37" t="inlineStr">
        <is>
          <t>Ja</t>
        </is>
      </c>
      <c r="E21" s="38" t="inlineStr">
        <is>
          <t>//ram:ApplicableTradeTax/ram:RateApplicablePercent</t>
        </is>
      </c>
      <c r="F21" s="38" t="n"/>
      <c r="G21" s="38" t="inlineStr">
        <is>
          <t>BR-CO-17</t>
        </is>
      </c>
      <c r="H21" s="38" t="n"/>
    </row>
    <row r="22" ht="22" customHeight="1" s="50">
      <c r="A22" s="35" t="inlineStr">
        <is>
          <t>Positionen</t>
        </is>
      </c>
      <c r="B22" s="35" t="inlineStr">
        <is>
          <t>Net_Amount</t>
        </is>
      </c>
      <c r="C22" s="35" t="inlineStr">
        <is>
          <t>BT-131</t>
        </is>
      </c>
      <c r="D22" s="35" t="inlineStr">
        <is>
          <t>Ja</t>
        </is>
      </c>
      <c r="E22" s="36" t="inlineStr">
        <is>
          <t>//ram:LineTotalAmount</t>
        </is>
      </c>
      <c r="F22" s="36" t="n"/>
      <c r="G22" s="36" t="inlineStr">
        <is>
          <t>BR-CO-10</t>
        </is>
      </c>
      <c r="H22" s="36" t="inlineStr">
        <is>
          <t>Qty × Preis - Rabatt</t>
        </is>
      </c>
    </row>
    <row r="23" ht="22" customHeight="1" s="50">
      <c r="A23" s="37" t="inlineStr">
        <is>
          <t>Zuschläge &amp; Rabatte</t>
        </is>
      </c>
      <c r="B23" s="37" t="inlineStr">
        <is>
          <t>Amount</t>
        </is>
      </c>
      <c r="C23" s="37" t="inlineStr">
        <is>
          <t>BT-92/BT-99</t>
        </is>
      </c>
      <c r="D23" s="37" t="inlineStr">
        <is>
          <t>Bedingt</t>
        </is>
      </c>
      <c r="E23" s="38" t="inlineStr">
        <is>
          <t>//ram:SpecifiedTradeAllowanceCharge/ram:ActualAmount</t>
        </is>
      </c>
      <c r="F23" s="38" t="n"/>
      <c r="G23" s="38" t="inlineStr">
        <is>
          <t>BR-32</t>
        </is>
      </c>
      <c r="H23" s="38" t="n"/>
    </row>
    <row r="24" ht="22" customHeight="1" s="50">
      <c r="A24" s="35" t="inlineStr">
        <is>
          <t>Zahlungsbedingungen</t>
        </is>
      </c>
      <c r="B24" s="35" t="inlineStr">
        <is>
          <t>IBAN</t>
        </is>
      </c>
      <c r="C24" s="35" t="inlineStr">
        <is>
          <t>BT-84</t>
        </is>
      </c>
      <c r="D24" s="35" t="inlineStr">
        <is>
          <t>Bedingt</t>
        </is>
      </c>
      <c r="E24" s="36" t="inlineStr">
        <is>
          <t>//ram:PayeeSpecifiedCreditorFinancialAccount/ram:IBANID</t>
        </is>
      </c>
      <c r="F24" s="36" t="n"/>
      <c r="G24" s="36" t="inlineStr">
        <is>
          <t>BR-49</t>
        </is>
      </c>
      <c r="H24" s="36" t="inlineStr">
        <is>
          <t>Pflicht Überweisung</t>
        </is>
      </c>
    </row>
    <row r="25" ht="22" customHeight="1" s="50">
      <c r="A25" s="37" t="inlineStr">
        <is>
          <t>Zahlungsbedingungen</t>
        </is>
      </c>
      <c r="B25" s="37" t="inlineStr">
        <is>
          <t>Skonto_Percent</t>
        </is>
      </c>
      <c r="C25" s="37" t="inlineStr">
        <is>
          <t>BT-23</t>
        </is>
      </c>
      <c r="D25" s="37" t="inlineStr">
        <is>
          <t>Bedingt</t>
        </is>
      </c>
      <c r="E25" s="38" t="inlineStr">
        <is>
          <t>//ram:SpecifiedTradePaymentTerms/ram:Description</t>
        </is>
      </c>
      <c r="F25" s="38" t="n"/>
      <c r="G25" s="38" t="n"/>
      <c r="H25" s="38" t="inlineStr">
        <is>
          <t>In Freitext kodiert</t>
        </is>
      </c>
    </row>
  </sheetData>
  <autoFilter ref="A3:H3"/>
  <mergeCells count="2">
    <mergeCell ref="A2:H2"/>
    <mergeCell ref="A1:H1"/>
  </mergeCell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tabColor rgb="FF808080"/>
    <outlinePr summaryBelow="1" summaryRight="1"/>
    <pageSetUpPr/>
  </sheetPr>
  <dimension ref="A1:E8"/>
  <sheetViews>
    <sheetView showGridLines="0" workbookViewId="0">
      <selection activeCell="A1" sqref="A1"/>
    </sheetView>
  </sheetViews>
  <sheetFormatPr baseColWidth="10" defaultColWidth="8.83203125" defaultRowHeight="15"/>
  <cols>
    <col width="14" customWidth="1" style="50" min="1" max="1"/>
    <col width="12" customWidth="1" style="50" min="2" max="2"/>
    <col width="60" customWidth="1" style="50" min="3" max="3"/>
    <col width="28" customWidth="1" style="50" min="4" max="4"/>
    <col width="14" customWidth="1" style="50" min="5" max="5"/>
  </cols>
  <sheetData>
    <row r="1" ht="30" customHeight="1" s="50">
      <c r="A1" s="69" t="inlineStr">
        <is>
          <t>VERSIONSVERLAUF</t>
        </is>
      </c>
      <c r="B1" s="45" t="n"/>
      <c r="C1" s="45" t="n"/>
      <c r="D1" s="45" t="n"/>
      <c r="E1" s="46" t="n"/>
    </row>
    <row r="2">
      <c r="A2" s="4" t="inlineStr">
        <is>
          <t>Version</t>
        </is>
      </c>
      <c r="B2" s="4" t="inlineStr">
        <is>
          <t>Datum</t>
        </is>
      </c>
      <c r="C2" s="4" t="inlineStr">
        <is>
          <t>Änderungen</t>
        </is>
      </c>
      <c r="D2" s="4" t="inlineStr">
        <is>
          <t>Kompatibel mit</t>
        </is>
      </c>
      <c r="E2" s="4" t="inlineStr">
        <is>
          <t>Breaking Changes</t>
        </is>
      </c>
    </row>
    <row r="3" ht="36" customHeight="1" s="50">
      <c r="A3" s="17" t="inlineStr">
        <is>
          <t>v0.1.0</t>
        </is>
      </c>
      <c r="B3" s="17" t="inlineStr">
        <is>
          <t>2026-01-01</t>
        </is>
      </c>
      <c r="C3" s="26" t="inlineStr">
        <is>
          <t>Initiales Konzept und Tabellenstruktur</t>
        </is>
      </c>
      <c r="D3" s="17" t="inlineStr">
        <is>
          <t>EN16931</t>
        </is>
      </c>
      <c r="E3" s="17" t="inlineStr">
        <is>
          <t>Nein</t>
        </is>
      </c>
    </row>
    <row r="4" ht="36" customHeight="1" s="50">
      <c r="A4" s="27" t="inlineStr">
        <is>
          <t>v0.2.0-alpha</t>
        </is>
      </c>
      <c r="B4" s="27" t="inlineStr">
        <is>
          <t>2026-02-01</t>
        </is>
      </c>
      <c r="C4" s="28" t="inlineStr">
        <is>
          <t>Multi-Rechnungen / Multi-Kunden Architektur eingeführt</t>
        </is>
      </c>
      <c r="D4" s="27" t="inlineStr">
        <is>
          <t>EN16931 · XRechnung 3.0</t>
        </is>
      </c>
      <c r="E4" s="27" t="inlineStr">
        <is>
          <t>Nein</t>
        </is>
      </c>
    </row>
    <row r="5" ht="36" customHeight="1" s="50">
      <c r="A5" s="17" t="inlineStr">
        <is>
          <t>v0.3.0-alpha</t>
        </is>
      </c>
      <c r="B5" s="17" t="inlineStr">
        <is>
          <t>2026-05-07</t>
        </is>
      </c>
      <c r="C5" s="26" t="inlineStr">
        <is>
          <t>Vollständige SME-Workbook-Spezifikation: Übersicht, Prüfung, CodeLists, Formellogik, Farblegende, Pflichtfeld-Markierungen</t>
        </is>
      </c>
      <c r="D5" s="17" t="inlineStr">
        <is>
          <t>XRechnung 3.0 · ZUGFeRD EN16931</t>
        </is>
      </c>
      <c r="E5" s="17" t="inlineStr">
        <is>
          <t>Nein</t>
        </is>
      </c>
    </row>
    <row r="6" ht="36" customHeight="1" s="50">
      <c r="A6" s="24" t="inlineStr">
        <is>
          <t>v0.4.0-alpha</t>
        </is>
      </c>
      <c r="B6" s="24" t="inlineStr">
        <is>
          <t>2026-05-07</t>
        </is>
      </c>
      <c r="C6" s="25" t="inlineStr">
        <is>
          <t>Phase 2: Artikelstamm, Zahlungsbedingungen, Steuerübersicht, Vorschau hinzugefügt. Dynamische Vorschau mit VLOOKUP/INDEX-MATCH. Zahlungsbedingungstext automatisch.</t>
        </is>
      </c>
      <c r="D6" s="24" t="inlineStr">
        <is>
          <t>XRechnung 3.0 · ZUGFeRD EN16931</t>
        </is>
      </c>
      <c r="E6" s="24" t="inlineStr">
        <is>
          <t>Nein</t>
        </is>
      </c>
    </row>
    <row r="7" ht="36" customHeight="1" s="50">
      <c r="A7" s="39" t="inlineStr">
        <is>
          <t>v0.5.0-alpha</t>
        </is>
      </c>
      <c r="B7" s="39" t="inlineStr">
        <is>
          <t>2026-05-07</t>
        </is>
      </c>
      <c r="C7" s="40" t="inlineStr">
        <is>
          <t>Phase 3: Zuschläge &amp; Rabatte, Instructions_DE (DE Anleitung), Export, XML_Mapping (hidden), erweiterte Prüfung-Regeln (8 Einträge), Tab-Reihenfolge für optimalen UX-Flow.</t>
        </is>
      </c>
      <c r="D7" s="39" t="inlineStr">
        <is>
          <t>XRechnung 3.0 · ZUGFeRD EN16931</t>
        </is>
      </c>
      <c r="E7" s="39" t="inlineStr">
        <is>
          <t>Nein</t>
        </is>
      </c>
    </row>
    <row r="8" ht="60" customHeight="1" s="50">
      <c r="A8" s="39" t="inlineStr">
        <is>
          <t>v1.0 (final)</t>
        </is>
      </c>
      <c r="B8" s="39" t="inlineStr">
        <is>
          <t>2026-05-07</t>
        </is>
      </c>
      <c r="C8" s="40" t="inlineStr">
        <is>
          <t>v1.0 final: Alle Reiter und Werte vollständig auf Deutsch. Branding gezielt platziert: 3 prominente CTAs (Übersicht, Export, Anleitung). Reiter-Namen: Übersicht, Anleitung, Firmendaten, Kundenstamm, Artikelstamm, Rechnungen, Positionen, Zuschläge_Rabatte, Zahlungsbedingungen, Steuerübersicht, Prüfung, Vorschau, Export, Versionsverlauf.</t>
        </is>
      </c>
      <c r="D8" s="39" t="inlineStr">
        <is>
          <t>XRechnung 3.0 · ZUGFeRD EN16931</t>
        </is>
      </c>
      <c r="E8" s="39" t="inlineStr">
        <is>
          <t>Nein</t>
        </is>
      </c>
    </row>
  </sheetData>
  <mergeCells count="1">
    <mergeCell ref="A1:E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FF70AD47"/>
    <outlinePr summaryBelow="1" summaryRight="1"/>
    <pageSetUpPr/>
  </sheetPr>
  <dimension ref="A1:F36"/>
  <sheetViews>
    <sheetView showGridLines="0" workbookViewId="0">
      <selection activeCell="A1" sqref="A1:F1"/>
    </sheetView>
  </sheetViews>
  <sheetFormatPr baseColWidth="10" defaultColWidth="8.83203125" defaultRowHeight="15"/>
  <cols>
    <col width="28" customWidth="1" style="50" min="1" max="1"/>
    <col width="4" customWidth="1" style="50" min="2" max="2"/>
    <col width="15" customWidth="1" style="50" min="3" max="6"/>
  </cols>
  <sheetData>
    <row r="1" ht="44" customHeight="1" s="50">
      <c r="A1" s="66" t="inlineStr">
        <is>
          <t>📖  ANLEITUNG – E-Rechnung Ausfüllhilfe v1.0</t>
        </is>
      </c>
    </row>
    <row r="3" ht="24" customHeight="1" s="50">
      <c r="A3" s="61" t="inlineStr">
        <is>
          <t>🎨 FARB-LEGENDE – Was bedeuten die Farben?</t>
        </is>
      </c>
    </row>
    <row r="4" ht="32" customHeight="1" s="50">
      <c r="A4" s="65" t="inlineStr">
        <is>
          <t>🟡 Gelb = Pflichtfeld</t>
        </is>
      </c>
      <c r="B4" s="46" t="n"/>
      <c r="C4" s="59" t="inlineStr">
        <is>
          <t>Diese Felder müssen ausgefüllt werden. Ohne diese Angaben kann keine gültige E-Rechnung erstellt werden.</t>
        </is>
      </c>
      <c r="D4" s="45" t="n"/>
      <c r="E4" s="45" t="n"/>
      <c r="F4" s="46" t="n"/>
    </row>
    <row r="5" ht="32" customHeight="1" s="50">
      <c r="A5" s="63" t="inlineStr">
        <is>
          <t>🔵 Hellblau = Optional</t>
        </is>
      </c>
      <c r="B5" s="46" t="n"/>
      <c r="C5" s="59" t="inlineStr">
        <is>
          <t>Diese Felder können ausgefüllt werden, sind aber nicht zwingend erforderlich.</t>
        </is>
      </c>
      <c r="D5" s="45" t="n"/>
      <c r="E5" s="45" t="n"/>
      <c r="F5" s="46" t="n"/>
    </row>
    <row r="6" ht="32" customHeight="1" s="50">
      <c r="A6" s="58" t="inlineStr">
        <is>
          <t>⬜ Grau = Automatisch</t>
        </is>
      </c>
      <c r="B6" s="46" t="n"/>
      <c r="C6" s="59" t="inlineStr">
        <is>
          <t>Diese Felder werden automatisch berechnet. Bitte nicht ändern – Ihre Eingabe würde überschrieben.</t>
        </is>
      </c>
      <c r="D6" s="45" t="n"/>
      <c r="E6" s="45" t="n"/>
      <c r="F6" s="46" t="n"/>
    </row>
    <row r="7" ht="32" customHeight="1" s="50">
      <c r="A7" s="62" t="inlineStr">
        <is>
          <t>🔴 Rot = Fehler</t>
        </is>
      </c>
      <c r="B7" s="46" t="n"/>
      <c r="C7" s="59" t="inlineStr">
        <is>
          <t>Hier liegt ein Problem vor. Prüfen Sie den Prüfung Tab für Details und Lösungshinweise.</t>
        </is>
      </c>
      <c r="D7" s="45" t="n"/>
      <c r="E7" s="45" t="n"/>
      <c r="F7" s="46" t="n"/>
    </row>
    <row r="8" ht="32" customHeight="1" s="50">
      <c r="A8" s="64" t="inlineStr">
        <is>
          <t>🟢 Grün = Bereit</t>
        </is>
      </c>
      <c r="B8" s="46" t="n"/>
      <c r="C8" s="59" t="inlineStr">
        <is>
          <t>Diese Rechnung ist vollständig und kann exportiert werden.</t>
        </is>
      </c>
      <c r="D8" s="45" t="n"/>
      <c r="E8" s="45" t="n"/>
      <c r="F8" s="46" t="n"/>
    </row>
    <row r="9" ht="20" customHeight="1" s="50"/>
    <row r="10" ht="24" customHeight="1" s="50">
      <c r="A10" s="61" t="inlineStr">
        <is>
          <t>📋 SCHRITT FÜR SCHRITT – So erstellen Sie eine E-Rechnung</t>
        </is>
      </c>
    </row>
    <row r="11" ht="32" customHeight="1" s="50">
      <c r="A11" s="58" t="inlineStr">
        <is>
          <t>Schritt 1 → Firmendaten</t>
        </is>
      </c>
      <c r="B11" s="46" t="n"/>
      <c r="C11" s="59" t="inlineStr">
        <is>
          <t>Füllen Sie einmalig Ihre Firmendaten aus: Name, Adresse, USt-IdNr., IBAN, Steuersatz. Diese Daten erscheinen auf allen Ihren Rechnungen.</t>
        </is>
      </c>
      <c r="D11" s="45" t="n"/>
      <c r="E11" s="45" t="n"/>
      <c r="F11" s="46" t="n"/>
    </row>
    <row r="12" ht="32" customHeight="1" s="50">
      <c r="A12" s="58" t="inlineStr">
        <is>
          <t>Schritt 2 → Kundenstamm</t>
        </is>
      </c>
      <c r="B12" s="46" t="n"/>
      <c r="C12" s="59" t="inlineStr">
        <is>
          <t>Legen Sie jeden Kunden einmalig an. Vergeben Sie eine eindeutige Customer_ID (z.B. CUST-001). Für Behörden (B2G) geben Sie die Leitweg-ID an.</t>
        </is>
      </c>
      <c r="D12" s="45" t="n"/>
      <c r="E12" s="45" t="n"/>
      <c r="F12" s="46" t="n"/>
    </row>
    <row r="13" ht="32" customHeight="1" s="50">
      <c r="A13" s="58" t="inlineStr">
        <is>
          <t>Schritt 3 → Artikelstamm</t>
        </is>
      </c>
      <c r="B13" s="46" t="n"/>
      <c r="C13" s="59" t="inlineStr">
        <is>
          <t>Optional: Hinterlegen Sie Ihre Standardleistungen mit Preis und Steuersatz. So müssen Sie diese Angaben bei jeder Rechnung nicht neu eingeben.</t>
        </is>
      </c>
      <c r="D13" s="45" t="n"/>
      <c r="E13" s="45" t="n"/>
      <c r="F13" s="46" t="n"/>
    </row>
    <row r="14" ht="32" customHeight="1" s="50">
      <c r="A14" s="58" t="inlineStr">
        <is>
          <t>Schritt 4 → Rechnungen</t>
        </is>
      </c>
      <c r="B14" s="46" t="n"/>
      <c r="C14" s="59" t="inlineStr">
        <is>
          <t>Legen Sie jede Rechnung in einer neuen Zeile an. Vergeben Sie eine eindeutige Invoice_ID (z.B. INV-2026-001) und tragen Sie das Rechnungsdatum, Fälligkeitsdatum und den Kunden ein.</t>
        </is>
      </c>
      <c r="D14" s="45" t="n"/>
      <c r="E14" s="45" t="n"/>
      <c r="F14" s="46" t="n"/>
    </row>
    <row r="15" ht="32" customHeight="1" s="50">
      <c r="A15" s="58" t="inlineStr">
        <is>
          <t>Schritt 5 → Positionen</t>
        </is>
      </c>
      <c r="B15" s="46" t="n"/>
      <c r="C15" s="59" t="inlineStr">
        <is>
          <t>Fügen Sie für jede Rechnungsposition eine Zeile hinzu. Tragen Sie Invoice_ID, Beschreibung, Menge, Einheit, Einzelpreis und Steuersatz ein. Netto, USt und Brutto werden automatisch berechnet.</t>
        </is>
      </c>
      <c r="D15" s="45" t="n"/>
      <c r="E15" s="45" t="n"/>
      <c r="F15" s="46" t="n"/>
    </row>
    <row r="16" ht="32" customHeight="1" s="50">
      <c r="A16" s="58" t="inlineStr">
        <is>
          <t>Schritt 6 → Zahlungsbedingungen</t>
        </is>
      </c>
      <c r="B16" s="46" t="n"/>
      <c r="C16" s="59" t="inlineStr">
        <is>
          <t>Hinterlegen Sie Zahlungsart und IBAN für jede Rechnung. Bei Skonto: Ja auswählen und Prozentsatz sowie Tage eintragen. Der Zahlungstext wird automatisch generiert.</t>
        </is>
      </c>
      <c r="D16" s="45" t="n"/>
      <c r="E16" s="45" t="n"/>
      <c r="F16" s="46" t="n"/>
    </row>
    <row r="17" ht="32" customHeight="1" s="50">
      <c r="A17" s="58" t="inlineStr">
        <is>
          <t>Schritt 7 → Prüfung</t>
        </is>
      </c>
      <c r="B17" s="46" t="n"/>
      <c r="C17" s="59" t="inlineStr">
        <is>
          <t>Prüfen Sie, ob Fehler (rot) oder Warnungen (gelb) vorliegen. Korrigieren Sie alle Fehler, bevor Sie die Datei hochladen. Infos zeigen Hinweise ohne Blockierung.</t>
        </is>
      </c>
      <c r="D17" s="45" t="n"/>
      <c r="E17" s="45" t="n"/>
      <c r="F17" s="46" t="n"/>
    </row>
    <row r="18" ht="32" customHeight="1" s="50">
      <c r="A18" s="58" t="inlineStr">
        <is>
          <t>Schritt 8 → Export &amp; Versand</t>
        </is>
      </c>
      <c r="B18" s="46" t="n"/>
      <c r="C18" s="59" t="inlineStr">
        <is>
          <t>Speichern Sie die Excel-Datei. Laden Sie sie auf E-Rechnung-Check.de hoch. Wählen Sie das Format (XRechnung oder ZUGFeRD) und laden Sie die fertige XML-Datei herunter.</t>
        </is>
      </c>
      <c r="D18" s="45" t="n"/>
      <c r="E18" s="45" t="n"/>
      <c r="F18" s="46" t="n"/>
    </row>
    <row r="19" ht="20" customHeight="1" s="50"/>
    <row r="20" ht="24" customHeight="1" s="50">
      <c r="A20" s="61" t="inlineStr">
        <is>
          <t>❓ HÄUFIGE FRAGEN (FAQ)</t>
        </is>
      </c>
    </row>
    <row r="21" ht="32" customHeight="1" s="50">
      <c r="A21" s="58" t="inlineStr">
        <is>
          <t>Was ist XRechnung?</t>
        </is>
      </c>
      <c r="B21" s="46" t="n"/>
      <c r="C21" s="59" t="inlineStr">
        <is>
          <t>XRechnung ist das offizielle deutsche Format für elektronische Rechnungen an Behörden. Sie müssen das Format nicht verstehen – das Workbook erzeugt es automatisch.</t>
        </is>
      </c>
      <c r="D21" s="45" t="n"/>
      <c r="E21" s="45" t="n"/>
      <c r="F21" s="46" t="n"/>
    </row>
    <row r="22" ht="32" customHeight="1" s="50">
      <c r="A22" s="58" t="inlineStr">
        <is>
          <t>Was ist ZUGFeRD?</t>
        </is>
      </c>
      <c r="B22" s="46" t="n"/>
      <c r="C22" s="59" t="inlineStr">
        <is>
          <t>ZUGFeRD ist ein hybrides Format: eine normale PDF-Rechnung mit eingebettetem XML. Ideal für B2B-Rechnungen, da der Empfänger sowohl die PDF als auch die XML-Daten erhält.</t>
        </is>
      </c>
      <c r="D22" s="45" t="n"/>
      <c r="E22" s="45" t="n"/>
      <c r="F22" s="46" t="n"/>
    </row>
    <row r="23" ht="32" customHeight="1" s="50">
      <c r="A23" s="58" t="inlineStr">
        <is>
          <t>Was ist Kleinunternehmer (§19 UStG)?</t>
        </is>
      </c>
      <c r="B23" s="46" t="n"/>
      <c r="C23" s="59" t="inlineStr">
        <is>
          <t>Wenn Ihr Jahresumsatz unter 22.000 € liegt und Sie als Kleinunternehmer eingetragen sind, weisen Sie keine Umsatzsteuer aus. Setzen Sie Kleinunternehmer = Ja in Firmendaten.</t>
        </is>
      </c>
      <c r="D23" s="45" t="n"/>
      <c r="E23" s="45" t="n"/>
      <c r="F23" s="46" t="n"/>
    </row>
    <row r="24" ht="32" customHeight="1" s="50">
      <c r="A24" s="58" t="inlineStr">
        <is>
          <t>Was ist Reverse Charge?</t>
        </is>
      </c>
      <c r="B24" s="46" t="n"/>
      <c r="C24" s="59" t="inlineStr">
        <is>
          <t>Beim Reverse-Charge-Verfahren schuldet der Leistungsempfänger (Ihr Kunde) die Umsatzsteuer. Dies gilt z.B. bei EU-Rechnungen an vorsteuerabzugsberechtigte Unternehmen.</t>
        </is>
      </c>
      <c r="D24" s="45" t="n"/>
      <c r="E24" s="45" t="n"/>
      <c r="F24" s="46" t="n"/>
    </row>
    <row r="25" ht="32" customHeight="1" s="50">
      <c r="A25" s="58" t="inlineStr">
        <is>
          <t>Was ist die Leitweg-ID?</t>
        </is>
      </c>
      <c r="B25" s="46" t="n"/>
      <c r="C25" s="59" t="inlineStr">
        <is>
          <t>Die Leitweg-ID ist eine Adressierungsnummer für Behörden in Deutschland. Sie wird vom Auftraggeber (Behörde) mitgeteilt und ist bei B2G-Rechnungen Pflicht.</t>
        </is>
      </c>
      <c r="D25" s="45" t="n"/>
      <c r="E25" s="45" t="n"/>
      <c r="F25" s="46" t="n"/>
    </row>
    <row r="26" ht="32" customHeight="1" s="50">
      <c r="A26" s="58" t="inlineStr">
        <is>
          <t>Was ist die Buyer Reference?</t>
        </is>
      </c>
      <c r="B26" s="46" t="n"/>
      <c r="C26" s="59" t="inlineStr">
        <is>
          <t>Die Buyer Reference ist eine Referenznummer, die Ihr Kunde intern zur Zuordnung der Rechnung benötigt (z.B. eine Kostenstelle oder Projektnummer). Fragen Sie Ihren Kunden danach.</t>
        </is>
      </c>
      <c r="D26" s="45" t="n"/>
      <c r="E26" s="45" t="n"/>
      <c r="F26" s="46" t="n"/>
    </row>
    <row r="27" ht="20" customHeight="1" s="50"/>
    <row r="28" ht="24" customHeight="1" s="50">
      <c r="A28" s="61" t="inlineStr">
        <is>
          <t>⚠️ WICHTIGE HINWEISE</t>
        </is>
      </c>
    </row>
    <row r="29" ht="32" customHeight="1" s="50">
      <c r="A29" s="58" t="inlineStr">
        <is>
          <t>Keine XML-Kenntnisse nötig</t>
        </is>
      </c>
      <c r="B29" s="46" t="n"/>
      <c r="C29" s="59" t="inlineStr">
        <is>
          <t>Sie müssen kein XML verstehen. Füllen Sie einfach die Felder aus. Das System übersetzt Ihre Eingaben automatisch in das korrekte Format.</t>
        </is>
      </c>
      <c r="D29" s="45" t="n"/>
      <c r="E29" s="45" t="n"/>
      <c r="F29" s="46" t="n"/>
    </row>
    <row r="30" ht="32" customHeight="1" s="50">
      <c r="A30" s="58" t="inlineStr">
        <is>
          <t>Eindeutige IDs verwenden</t>
        </is>
      </c>
      <c r="B30" s="46" t="n"/>
      <c r="C30" s="59" t="inlineStr">
        <is>
          <t>Invoice_ID, Customer_ID und Item_ID müssen jeweils eindeutig sein. Doppelte IDs führen zu Fehlern. Verwenden Sie z.B. INV-2026-001, INV-2026-002 usw.</t>
        </is>
      </c>
      <c r="D30" s="45" t="n"/>
      <c r="E30" s="45" t="n"/>
      <c r="F30" s="46" t="n"/>
    </row>
    <row r="31" ht="32" customHeight="1" s="50">
      <c r="A31" s="58" t="inlineStr">
        <is>
          <t>Formeln nicht überschreiben</t>
        </is>
      </c>
      <c r="B31" s="46" t="n"/>
      <c r="C31" s="59" t="inlineStr">
        <is>
          <t>Graue Felder (Nettobetrag, USt-Betrag, Bruttobetrag) enthalten Formeln. Wenn Sie diese manuell überschreiben, werden die Berechnungen falsch.</t>
        </is>
      </c>
      <c r="D31" s="45" t="n"/>
      <c r="E31" s="45" t="n"/>
      <c r="F31" s="46" t="n"/>
    </row>
    <row r="32" ht="32" customHeight="1" s="50">
      <c r="A32" s="58" t="inlineStr">
        <is>
          <t>Datei regelmäßig speichern</t>
        </is>
      </c>
      <c r="B32" s="46" t="n"/>
      <c r="C32" s="59" t="inlineStr">
        <is>
          <t>Speichern Sie die Datei nach jeder Änderung (Strg+S). Erstellen Sie regelmäßig Sicherheitskopien unter einem neuen Dateinamen.</t>
        </is>
      </c>
      <c r="D32" s="45" t="n"/>
      <c r="E32" s="45" t="n"/>
      <c r="F32" s="46" t="n"/>
    </row>
    <row r="33" ht="20" customHeight="1" s="50"/>
    <row r="34" ht="22" customHeight="1" s="50">
      <c r="A34" s="53" t="inlineStr">
        <is>
          <t>⬆  Bereit zum Versand? Jetzt hochladen und E-Rechnung XML generieren:</t>
        </is>
      </c>
    </row>
    <row r="35" ht="30" customHeight="1" s="50">
      <c r="A35" s="60" t="inlineStr">
        <is>
          <t>https://e-rechnung-check.de/</t>
        </is>
      </c>
      <c r="B35" s="48" t="n"/>
      <c r="C35" s="48" t="n"/>
      <c r="D35" s="48" t="n"/>
      <c r="E35" s="48" t="n"/>
      <c r="F35" s="76" t="n"/>
    </row>
    <row r="36" ht="10" customHeight="1" s="50">
      <c r="A36" s="101" t="n"/>
      <c r="B36" s="41" t="n"/>
      <c r="C36" s="41" t="n"/>
      <c r="D36" s="41" t="n"/>
      <c r="E36" s="41" t="n"/>
      <c r="F36" s="102" t="n"/>
    </row>
  </sheetData>
  <mergeCells count="53">
    <mergeCell ref="A24:B24"/>
    <mergeCell ref="A30:B30"/>
    <mergeCell ref="C23:F23"/>
    <mergeCell ref="C17:F17"/>
    <mergeCell ref="A15:B15"/>
    <mergeCell ref="C8:F8"/>
    <mergeCell ref="A11:B11"/>
    <mergeCell ref="A35:F36"/>
    <mergeCell ref="C7:F7"/>
    <mergeCell ref="C32:F32"/>
    <mergeCell ref="A3:F3"/>
    <mergeCell ref="A6:B6"/>
    <mergeCell ref="C13:F13"/>
    <mergeCell ref="C18:F18"/>
    <mergeCell ref="A16:B16"/>
    <mergeCell ref="A7:B7"/>
    <mergeCell ref="A25:B25"/>
    <mergeCell ref="C6:F6"/>
    <mergeCell ref="C30:F30"/>
    <mergeCell ref="C15:F15"/>
    <mergeCell ref="A18:B18"/>
    <mergeCell ref="C5:F5"/>
    <mergeCell ref="A20:F20"/>
    <mergeCell ref="C24:F24"/>
    <mergeCell ref="C14:F14"/>
    <mergeCell ref="A12:B12"/>
    <mergeCell ref="A26:B26"/>
    <mergeCell ref="A21:B21"/>
    <mergeCell ref="A10:F10"/>
    <mergeCell ref="A28:F28"/>
    <mergeCell ref="C4:F4"/>
    <mergeCell ref="C26:F26"/>
    <mergeCell ref="A5:B5"/>
    <mergeCell ref="C29:F29"/>
    <mergeCell ref="A32:B32"/>
    <mergeCell ref="C16:F16"/>
    <mergeCell ref="A14:B14"/>
    <mergeCell ref="A34:F34"/>
    <mergeCell ref="C25:F25"/>
    <mergeCell ref="A23:B23"/>
    <mergeCell ref="A17:B17"/>
    <mergeCell ref="A8:B8"/>
    <mergeCell ref="A22:B22"/>
    <mergeCell ref="A4:B4"/>
    <mergeCell ref="C22:F22"/>
    <mergeCell ref="C31:F31"/>
    <mergeCell ref="A29:B29"/>
    <mergeCell ref="A1:F1"/>
    <mergeCell ref="C12:F12"/>
    <mergeCell ref="C21:F21"/>
    <mergeCell ref="A13:B13"/>
    <mergeCell ref="C11:F11"/>
    <mergeCell ref="A31:B31"/>
  </mergeCells>
  <hyperlinks>
    <hyperlink xmlns:r="http://schemas.openxmlformats.org/officeDocument/2006/relationships" ref="A35" r:id="rId1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FF2E74B5"/>
    <outlinePr summaryBelow="1" summaryRight="1"/>
    <pageSetUpPr/>
  </sheetPr>
  <dimension ref="A1:D21"/>
  <sheetViews>
    <sheetView showGridLines="0" workbookViewId="0">
      <pane ySplit="3" topLeftCell="A4" activePane="bottomLeft" state="frozen"/>
      <selection pane="bottomLeft" activeCell="A1" sqref="A1:D1"/>
    </sheetView>
  </sheetViews>
  <sheetFormatPr baseColWidth="10" defaultColWidth="8.83203125" defaultRowHeight="15"/>
  <cols>
    <col width="26" customWidth="1" style="50" min="1" max="1"/>
    <col width="35" customWidth="1" style="50" min="2" max="2"/>
    <col width="20" customWidth="1" style="50" min="3" max="4"/>
  </cols>
  <sheetData>
    <row r="1" ht="36" customHeight="1" s="50">
      <c r="A1" s="67" t="inlineStr">
        <is>
          <t>FIRMENDATEN</t>
        </is>
      </c>
      <c r="B1" s="45" t="n"/>
      <c r="C1" s="45" t="n"/>
      <c r="D1" s="46" t="n"/>
    </row>
    <row r="2">
      <c r="A2" s="68" t="inlineStr">
        <is>
          <t>Pflichtfelder sind gelb markiert. Bitte füllen Sie alle gelben Felder aus.</t>
        </is>
      </c>
    </row>
    <row r="4" ht="18" customHeight="1" s="50">
      <c r="A4" s="13" t="inlineStr">
        <is>
          <t>Seller_ID</t>
        </is>
      </c>
      <c r="B4" s="14" t="inlineStr">
        <is>
          <t>SELLER-001</t>
        </is>
      </c>
    </row>
    <row r="5" ht="18" customHeight="1" s="50">
      <c r="A5" s="13" t="inlineStr">
        <is>
          <t>Company_Name</t>
        </is>
      </c>
      <c r="B5" s="15" t="n"/>
    </row>
    <row r="6" ht="18" customHeight="1" s="50">
      <c r="A6" s="16" t="inlineStr">
        <is>
          <t>Legal_Form</t>
        </is>
      </c>
      <c r="B6" s="15" t="n"/>
    </row>
    <row r="7" ht="18" customHeight="1" s="50">
      <c r="A7" s="13" t="inlineStr">
        <is>
          <t>Straße</t>
        </is>
      </c>
      <c r="B7" s="15" t="n"/>
    </row>
    <row r="8" ht="18" customHeight="1" s="50">
      <c r="A8" s="13" t="inlineStr">
        <is>
          <t>PLZ</t>
        </is>
      </c>
      <c r="B8" s="15" t="n"/>
    </row>
    <row r="9" ht="18" customHeight="1" s="50">
      <c r="A9" s="13" t="inlineStr">
        <is>
          <t>Ort</t>
        </is>
      </c>
      <c r="B9" s="15" t="n"/>
    </row>
    <row r="10" ht="18" customHeight="1" s="50">
      <c r="A10" s="13" t="inlineStr">
        <is>
          <t>Land</t>
        </is>
      </c>
      <c r="B10" s="15" t="inlineStr">
        <is>
          <t>DE</t>
        </is>
      </c>
    </row>
    <row r="11" ht="18" customHeight="1" s="50">
      <c r="A11" s="16" t="inlineStr">
        <is>
          <t>USt-IdNr.</t>
        </is>
      </c>
      <c r="B11" s="15" t="n"/>
    </row>
    <row r="12" ht="18" customHeight="1" s="50">
      <c r="A12" s="16" t="inlineStr">
        <is>
          <t>Steuernummer</t>
        </is>
      </c>
      <c r="B12" s="15" t="n"/>
    </row>
    <row r="13" ht="18" customHeight="1" s="50">
      <c r="A13" s="13" t="inlineStr">
        <is>
          <t>E-Mail</t>
        </is>
      </c>
      <c r="B13" s="15" t="n"/>
    </row>
    <row r="14" ht="18" customHeight="1" s="50">
      <c r="A14" s="16" t="inlineStr">
        <is>
          <t>Telefon</t>
        </is>
      </c>
      <c r="B14" s="15" t="n"/>
    </row>
    <row r="15" ht="18" customHeight="1" s="50">
      <c r="A15" s="16" t="inlineStr">
        <is>
          <t>Website</t>
        </is>
      </c>
      <c r="B15" s="15" t="n"/>
    </row>
    <row r="16" ht="18" customHeight="1" s="50">
      <c r="A16" s="13" t="inlineStr">
        <is>
          <t>IBAN</t>
        </is>
      </c>
      <c r="B16" s="15" t="n"/>
    </row>
    <row r="17" ht="18" customHeight="1" s="50">
      <c r="A17" s="13" t="inlineStr">
        <is>
          <t>BIC</t>
        </is>
      </c>
      <c r="B17" s="15" t="n"/>
    </row>
    <row r="18" ht="18" customHeight="1" s="50">
      <c r="A18" s="13" t="inlineStr">
        <is>
          <t>Standardwährung</t>
        </is>
      </c>
      <c r="B18" s="15" t="inlineStr">
        <is>
          <t>EUR</t>
        </is>
      </c>
    </row>
    <row r="19" ht="18" customHeight="1" s="50">
      <c r="A19" s="13" t="inlineStr">
        <is>
          <t>Standard-Zahlungsziel</t>
        </is>
      </c>
      <c r="B19" s="15" t="inlineStr">
        <is>
          <t>14</t>
        </is>
      </c>
    </row>
    <row r="20" ht="18" customHeight="1" s="50">
      <c r="A20" s="13" t="inlineStr">
        <is>
          <t>Kleinunternehmer</t>
        </is>
      </c>
      <c r="B20" s="15" t="inlineStr">
        <is>
          <t>Nein</t>
        </is>
      </c>
    </row>
    <row r="21" ht="18" customHeight="1" s="50">
      <c r="A21" s="13" t="inlineStr">
        <is>
          <t>Standard-Steuersatz</t>
        </is>
      </c>
      <c r="B21" s="15" t="n"/>
    </row>
  </sheetData>
  <mergeCells count="2">
    <mergeCell ref="A1:D1"/>
    <mergeCell ref="A2:D2"/>
  </mergeCells>
  <dataValidations count="3">
    <dataValidation sqref="B10" showDropDown="0" showInputMessage="0" showErrorMessage="0" allowBlank="0" type="list">
      <formula1>"DE,AT,CH,FR,NL,BE,IT,ES,PL"</formula1>
    </dataValidation>
    <dataValidation sqref="B18" showDropDown="0" showInputMessage="0" showErrorMessage="0" allowBlank="0" type="list">
      <formula1>"EUR"</formula1>
    </dataValidation>
    <dataValidation sqref="B20" showDropDown="0" showInputMessage="0" showErrorMessage="0" allowBlank="1" type="list">
      <formula1>"Ja,Nein"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tabColor rgb="FF2E74B5"/>
    <outlinePr summaryBelow="1" summaryRight="1"/>
    <pageSetUpPr/>
  </sheetPr>
  <dimension ref="A1:N5"/>
  <sheetViews>
    <sheetView showGridLines="0" workbookViewId="0">
      <pane ySplit="3" topLeftCell="A4" activePane="bottomLeft" state="frozen"/>
      <selection pane="bottomLeft" activeCell="A1" sqref="A1:N1"/>
    </sheetView>
  </sheetViews>
  <sheetFormatPr baseColWidth="10" defaultColWidth="8.83203125" defaultRowHeight="15"/>
  <cols>
    <col width="14" customWidth="1" style="50" min="1" max="1"/>
    <col width="28" customWidth="1" style="50" min="2" max="2"/>
    <col width="16" customWidth="1" style="50" min="3" max="3"/>
    <col width="22" customWidth="1" style="50" min="4" max="4"/>
    <col width="8" customWidth="1" style="50" min="5" max="5"/>
    <col width="18" customWidth="1" style="50" min="6" max="6"/>
    <col width="8" customWidth="1" style="50" min="7" max="7"/>
    <col width="18" customWidth="1" style="50" min="8" max="8"/>
    <col width="26" customWidth="1" style="50" min="9" max="9"/>
    <col width="18" customWidth="1" style="50" min="10" max="11"/>
    <col width="12" customWidth="1" style="50" min="12" max="12"/>
    <col width="16" customWidth="1" style="50" min="13" max="13"/>
    <col width="24" customWidth="1" style="50" min="14" max="14"/>
  </cols>
  <sheetData>
    <row r="1" ht="30" customHeight="1" s="50">
      <c r="A1" s="69" t="inlineStr">
        <is>
          <t>KUNDENSTAMM</t>
        </is>
      </c>
      <c r="B1" s="45" t="n"/>
      <c r="C1" s="45" t="n"/>
      <c r="D1" s="45" t="n"/>
      <c r="E1" s="45" t="n"/>
      <c r="F1" s="45" t="n"/>
      <c r="G1" s="45" t="n"/>
      <c r="H1" s="45" t="n"/>
      <c r="I1" s="45" t="n"/>
      <c r="J1" s="45" t="n"/>
      <c r="K1" s="45" t="n"/>
      <c r="L1" s="45" t="n"/>
      <c r="M1" s="45" t="n"/>
      <c r="N1" s="46" t="n"/>
    </row>
    <row r="2">
      <c r="A2" s="68" t="inlineStr">
        <is>
          <t>Jede Zeile = ein Kunde. Customer_ID muss eindeutig sein. Gelb = Pflichtfeld.</t>
        </is>
      </c>
    </row>
    <row r="3">
      <c r="A3" s="4" t="inlineStr">
        <is>
          <t>Kunden-ID</t>
        </is>
      </c>
      <c r="B3" s="4" t="inlineStr">
        <is>
          <t>Firmenname</t>
        </is>
      </c>
      <c r="C3" s="2" t="inlineStr">
        <is>
          <t>Rechtsform</t>
        </is>
      </c>
      <c r="D3" s="4" t="inlineStr">
        <is>
          <t>Straße</t>
        </is>
      </c>
      <c r="E3" s="4" t="inlineStr">
        <is>
          <t>PLZ</t>
        </is>
      </c>
      <c r="F3" s="4" t="inlineStr">
        <is>
          <t>Ort</t>
        </is>
      </c>
      <c r="G3" s="4" t="inlineStr">
        <is>
          <t>Land</t>
        </is>
      </c>
      <c r="H3" s="2" t="inlineStr">
        <is>
          <t>USt-IdNr.</t>
        </is>
      </c>
      <c r="I3" s="2" t="inlineStr">
        <is>
          <t>E-Mail</t>
        </is>
      </c>
      <c r="J3" s="2" t="inlineStr">
        <is>
          <t>Käuferreferenz</t>
        </is>
      </c>
      <c r="K3" s="2" t="inlineStr">
        <is>
          <t>Leitweg-ID</t>
        </is>
      </c>
      <c r="L3" s="2" t="inlineStr">
        <is>
          <t>Zahlungsziel (Tage)</t>
        </is>
      </c>
      <c r="M3" s="4" t="inlineStr">
        <is>
          <t>Kundentyp</t>
        </is>
      </c>
      <c r="N3" s="2" t="inlineStr">
        <is>
          <t>Notizen</t>
        </is>
      </c>
    </row>
    <row r="4">
      <c r="A4" s="17" t="n"/>
      <c r="B4" s="17" t="n"/>
      <c r="C4" s="17" t="n"/>
      <c r="D4" s="17" t="n"/>
      <c r="E4" s="17" t="n"/>
      <c r="F4" s="17" t="n"/>
      <c r="G4" s="17" t="n"/>
      <c r="H4" s="17" t="n"/>
      <c r="I4" s="17" t="n"/>
      <c r="J4" s="17" t="n"/>
      <c r="K4" s="17" t="n"/>
      <c r="L4" s="17" t="n"/>
      <c r="M4" s="17" t="n"/>
      <c r="N4" s="17" t="n"/>
    </row>
    <row r="5">
      <c r="A5" s="17" t="n"/>
      <c r="B5" s="17" t="n"/>
      <c r="C5" s="17" t="n"/>
      <c r="D5" s="17" t="n"/>
      <c r="E5" s="17" t="n"/>
      <c r="F5" s="17" t="n"/>
      <c r="G5" s="17" t="n"/>
      <c r="H5" s="17" t="n"/>
      <c r="I5" s="17" t="n"/>
      <c r="J5" s="17" t="n"/>
      <c r="K5" s="17" t="n"/>
      <c r="L5" s="17" t="n"/>
      <c r="M5" s="17" t="n"/>
      <c r="N5" s="17" t="n"/>
    </row>
  </sheetData>
  <autoFilter ref="A3:N3"/>
  <mergeCells count="2">
    <mergeCell ref="A2:N2"/>
    <mergeCell ref="A1:N1"/>
  </mergeCells>
  <dataValidations count="3">
    <dataValidation sqref="G4:G500" showDropDown="0" showInputMessage="0" showErrorMessage="0" allowBlank="1" type="list">
      <formula1>"DE,AT,CH,FR,NL,BE,IT,ES,PL"</formula1>
    </dataValidation>
    <dataValidation sqref="M4:M500" showDropDown="0" showInputMessage="0" showErrorMessage="0" allowBlank="1" type="list">
      <formula1>"B2B,B2G,EU-grenzüberschreitend"</formula1>
    </dataValidation>
    <dataValidation sqref="L4:L500" showDropDown="0" showInputMessage="0" showErrorMessage="0" allowBlank="1" type="decimal" operator="greaterThanOrEqual">
      <formula1>0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FF2E74B5"/>
    <outlinePr summaryBelow="1" summaryRight="1"/>
    <pageSetUpPr/>
  </sheetPr>
  <dimension ref="A1:J7"/>
  <sheetViews>
    <sheetView showGridLines="0" workbookViewId="0">
      <pane ySplit="3" topLeftCell="A4" activePane="bottomLeft" state="frozen"/>
      <selection pane="bottomLeft" activeCell="A1" sqref="A1:J1"/>
    </sheetView>
  </sheetViews>
  <sheetFormatPr baseColWidth="10" defaultColWidth="8.83203125" defaultRowHeight="15"/>
  <cols>
    <col width="12" customWidth="1" style="50" min="1" max="1"/>
    <col width="28" customWidth="1" style="50" min="2" max="2"/>
    <col width="36" customWidth="1" style="50" min="3" max="3"/>
    <col width="12" customWidth="1" style="50" min="4" max="5"/>
    <col width="16" customWidth="1" style="50" min="6" max="6"/>
    <col width="12" customWidth="1" style="50" min="7" max="7"/>
    <col width="22" customWidth="1" style="50" min="8" max="8"/>
    <col width="16" customWidth="1" style="50" min="9" max="9"/>
    <col width="8" customWidth="1" style="50" min="10" max="10"/>
  </cols>
  <sheetData>
    <row r="1" ht="30" customHeight="1" s="50">
      <c r="A1" s="70" t="inlineStr">
        <is>
          <t>PRODUKTE &amp; DIENSTLEISTUNGEN</t>
        </is>
      </c>
    </row>
    <row r="2">
      <c r="A2" s="54" t="inlineStr">
        <is>
          <t>Jede Zeile = ein Produkt oder eine Dienstleistung. Item_ID muss eindeutig sein. Aktiv = Nein → nicht mehr buchbar.</t>
        </is>
      </c>
    </row>
    <row r="3">
      <c r="A3" s="4" t="inlineStr">
        <is>
          <t>Artikel-ID</t>
        </is>
      </c>
      <c r="B3" s="4" t="inlineStr">
        <is>
          <t>Bezeichnung</t>
        </is>
      </c>
      <c r="C3" s="4" t="inlineStr">
        <is>
          <t>Beschreibung</t>
        </is>
      </c>
      <c r="D3" s="4" t="inlineStr">
        <is>
          <t>Einheit</t>
        </is>
      </c>
      <c r="E3" s="2" t="inlineStr">
        <is>
          <t>Standardmenge</t>
        </is>
      </c>
      <c r="F3" s="4" t="inlineStr">
        <is>
          <t>Einzelpreis (€)</t>
        </is>
      </c>
      <c r="G3" s="4" t="inlineStr">
        <is>
          <t>USt-Satz %</t>
        </is>
      </c>
      <c r="H3" s="4" t="inlineStr">
        <is>
          <t>USt-Kategorie</t>
        </is>
      </c>
      <c r="I3" s="2" t="inlineStr">
        <is>
          <t>SKU / Art.-Nr.</t>
        </is>
      </c>
      <c r="J3" s="4" t="inlineStr">
        <is>
          <t>Aktiv</t>
        </is>
      </c>
    </row>
    <row r="4" ht="18" customHeight="1" s="50">
      <c r="A4" s="17" t="n"/>
      <c r="B4" s="17" t="n"/>
      <c r="C4" s="17" t="n"/>
      <c r="D4" s="17" t="n"/>
      <c r="E4" s="17" t="n"/>
      <c r="F4" s="17" t="n"/>
      <c r="G4" s="17" t="n"/>
      <c r="H4" s="17" t="n"/>
      <c r="I4" s="17" t="n"/>
      <c r="J4" s="17" t="n"/>
    </row>
    <row r="5" ht="18" customHeight="1" s="50">
      <c r="A5" s="17" t="n"/>
      <c r="B5" s="17" t="n"/>
      <c r="C5" s="17" t="n"/>
      <c r="D5" s="17" t="n"/>
      <c r="E5" s="17" t="n"/>
      <c r="F5" s="17" t="n"/>
      <c r="G5" s="17" t="n"/>
      <c r="H5" s="17" t="n"/>
      <c r="I5" s="17" t="n"/>
      <c r="J5" s="17" t="n"/>
    </row>
    <row r="6" ht="18" customHeight="1" s="50">
      <c r="A6" s="17" t="n"/>
      <c r="B6" s="17" t="n"/>
      <c r="C6" s="17" t="n"/>
      <c r="D6" s="17" t="n"/>
      <c r="E6" s="17" t="n"/>
      <c r="F6" s="17" t="n"/>
      <c r="G6" s="17" t="n"/>
      <c r="H6" s="17" t="n"/>
      <c r="I6" s="17" t="n"/>
      <c r="J6" s="17" t="n"/>
    </row>
    <row r="7" ht="18" customHeight="1" s="50">
      <c r="A7" s="17" t="n"/>
      <c r="B7" s="17" t="n"/>
      <c r="C7" s="17" t="n"/>
      <c r="D7" s="17" t="n"/>
      <c r="E7" s="17" t="n"/>
      <c r="F7" s="17" t="n"/>
      <c r="G7" s="17" t="n"/>
      <c r="H7" s="17" t="n"/>
      <c r="I7" s="17" t="n"/>
      <c r="J7" s="17" t="n"/>
    </row>
  </sheetData>
  <autoFilter ref="A3:J3"/>
  <mergeCells count="2">
    <mergeCell ref="A1:J1"/>
    <mergeCell ref="A2:J2"/>
  </mergeCells>
  <conditionalFormatting sqref="A4:J1000">
    <cfRule type="expression" priority="1" dxfId="9">
      <formula>$J4="Nein"</formula>
    </cfRule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FF2E74B5"/>
    <outlinePr summaryBelow="1" summaryRight="1"/>
    <pageSetUpPr/>
  </sheetPr>
  <dimension ref="A1:P4"/>
  <sheetViews>
    <sheetView showGridLines="0" workbookViewId="0">
      <pane ySplit="3" topLeftCell="A4" activePane="bottomLeft" state="frozen"/>
      <selection pane="bottomLeft" activeCell="A1" sqref="A1:P1"/>
    </sheetView>
  </sheetViews>
  <sheetFormatPr baseColWidth="10" defaultColWidth="8.83203125" defaultRowHeight="15"/>
  <cols>
    <col width="16" customWidth="1" style="50" min="1" max="1"/>
    <col width="14" customWidth="1" style="50" min="2" max="2"/>
    <col width="18" customWidth="1" style="50" min="3" max="3"/>
    <col width="16" customWidth="1" style="50" min="4" max="6"/>
    <col width="10" customWidth="1" style="50" min="7" max="7"/>
    <col width="14" customWidth="1" style="50" min="8" max="8"/>
    <col width="18" customWidth="1" style="50" min="9" max="10"/>
    <col width="16" customWidth="1" style="50" min="11" max="13"/>
    <col width="18" customWidth="1" style="50" min="14" max="14"/>
    <col width="30" customWidth="1" style="50" min="15" max="15"/>
    <col width="10" customWidth="1" style="50" min="16" max="16"/>
  </cols>
  <sheetData>
    <row r="1" ht="30" customHeight="1" s="50">
      <c r="A1" s="69" t="inlineStr">
        <is>
          <t>RECHNUNGEN</t>
        </is>
      </c>
      <c r="B1" s="45" t="n"/>
      <c r="C1" s="45" t="n"/>
      <c r="D1" s="45" t="n"/>
      <c r="E1" s="45" t="n"/>
      <c r="F1" s="45" t="n"/>
      <c r="G1" s="45" t="n"/>
      <c r="H1" s="45" t="n"/>
      <c r="I1" s="45" t="n"/>
      <c r="J1" s="45" t="n"/>
      <c r="K1" s="45" t="n"/>
      <c r="L1" s="45" t="n"/>
      <c r="M1" s="45" t="n"/>
      <c r="N1" s="45" t="n"/>
      <c r="O1" s="45" t="n"/>
      <c r="P1" s="46" t="n"/>
    </row>
    <row r="2">
      <c r="A2" s="68" t="inlineStr">
        <is>
          <t>Jede Zeile = eine Rechnung. Invoice_ID muss eindeutig sein. Gelb = Pflichtfeld. Status wird automatisch gesetzt.</t>
        </is>
      </c>
    </row>
    <row r="3">
      <c r="A3" s="4" t="inlineStr">
        <is>
          <t>Rechnungs-ID</t>
        </is>
      </c>
      <c r="B3" s="4" t="inlineStr">
        <is>
          <t>Kunden-ID</t>
        </is>
      </c>
      <c r="C3" s="4" t="inlineStr">
        <is>
          <t>Rechnungsnummer</t>
        </is>
      </c>
      <c r="D3" s="4" t="inlineStr">
        <is>
          <t>Rechnungsdatum</t>
        </is>
      </c>
      <c r="E3" s="2" t="inlineStr">
        <is>
          <t>Lieferdatum</t>
        </is>
      </c>
      <c r="F3" s="4" t="inlineStr">
        <is>
          <t>Fälligkeitsdatum</t>
        </is>
      </c>
      <c r="G3" s="4" t="inlineStr">
        <is>
          <t>Währung</t>
        </is>
      </c>
      <c r="H3" s="4" t="inlineStr">
        <is>
          <t>Rechnungstyp</t>
        </is>
      </c>
      <c r="I3" s="4" t="inlineStr">
        <is>
          <t>Szenario</t>
        </is>
      </c>
      <c r="J3" s="4" t="inlineStr">
        <is>
          <t>Profil</t>
        </is>
      </c>
      <c r="K3" s="2" t="inlineStr">
        <is>
          <t>Bestellnummer</t>
        </is>
      </c>
      <c r="L3" s="2" t="inlineStr">
        <is>
          <t>Vertragsnummer</t>
        </is>
      </c>
      <c r="M3" s="2" t="inlineStr">
        <is>
          <t>Projektnummer</t>
        </is>
      </c>
      <c r="N3" s="2" t="inlineStr">
        <is>
          <t>Käuferreferenz</t>
        </is>
      </c>
      <c r="O3" s="2" t="inlineStr">
        <is>
          <t>Hinweise an Kunden</t>
        </is>
      </c>
      <c r="P3" s="2" t="inlineStr">
        <is>
          <t>Status</t>
        </is>
      </c>
    </row>
    <row r="4">
      <c r="A4" s="17" t="n"/>
      <c r="B4" s="17" t="n"/>
      <c r="C4" s="17" t="n"/>
      <c r="D4" s="17" t="n"/>
      <c r="E4" s="17" t="n"/>
      <c r="F4" s="17" t="n"/>
      <c r="G4" s="17" t="n"/>
      <c r="H4" s="17" t="n"/>
      <c r="I4" s="17" t="n"/>
      <c r="J4" s="17" t="n"/>
      <c r="K4" s="17" t="n"/>
      <c r="L4" s="17" t="n"/>
      <c r="M4" s="17" t="n"/>
      <c r="N4" s="17" t="n"/>
      <c r="O4" s="17" t="n"/>
      <c r="P4" s="14" t="n"/>
    </row>
  </sheetData>
  <autoFilter ref="A3:P3"/>
  <mergeCells count="2">
    <mergeCell ref="A1:P1"/>
    <mergeCell ref="A2:P2"/>
  </mergeCells>
  <conditionalFormatting sqref="P4:P1000">
    <cfRule type="cellIs" priority="1" operator="equal" dxfId="8">
      <formula>"Bereit"</formula>
    </cfRule>
    <cfRule type="cellIs" priority="2" operator="equal" dxfId="7">
      <formula>"Fehler"</formula>
    </cfRule>
  </conditionalFormatting>
  <dataValidations count="5">
    <dataValidation sqref="G4:G500" showDropDown="0" showInputMessage="0" showErrorMessage="0" allowBlank="0" type="list">
      <formula1>"EUR"</formula1>
    </dataValidation>
    <dataValidation sqref="H4:H500" showDropDown="0" showInputMessage="0" showErrorMessage="0" allowBlank="0" type="list">
      <formula1>"Rechnung"</formula1>
    </dataValidation>
    <dataValidation sqref="I4:I500" showDropDown="0" showInputMessage="0" showErrorMessage="0" allowBlank="1" type="list">
      <formula1>"German B2B,B2G (Behörde),Reverse Charge,Kleinunternehmer,EU-grenzüberschreitend"</formula1>
    </dataValidation>
    <dataValidation sqref="J4:J500" showDropDown="0" showInputMessage="0" showErrorMessage="0" allowBlank="0" type="list">
      <formula1>"XRechnung 3.0"</formula1>
    </dataValidation>
    <dataValidation sqref="P4:P500" showDropDown="0" showInputMessage="0" showErrorMessage="0" allowBlank="1" type="list">
      <formula1>"Entwurf,Bereit,Fehler"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FF2E74B5"/>
    <outlinePr summaryBelow="1" summaryRight="1"/>
    <pageSetUpPr/>
  </sheetPr>
  <dimension ref="A1:O49"/>
  <sheetViews>
    <sheetView showGridLines="0" workbookViewId="0">
      <pane ySplit="3" topLeftCell="A4" activePane="bottomLeft" state="frozen"/>
      <selection pane="bottomLeft" activeCell="A1" sqref="A1:O1"/>
    </sheetView>
  </sheetViews>
  <sheetFormatPr baseColWidth="10" defaultColWidth="8.83203125" defaultRowHeight="15"/>
  <cols>
    <col width="16" customWidth="1" style="50" min="1" max="1"/>
    <col width="8" customWidth="1" style="50" min="2" max="2"/>
    <col width="12" customWidth="1" style="50" min="3" max="3"/>
    <col width="36" customWidth="1" style="50" min="4" max="4"/>
    <col width="10" customWidth="1" style="50" min="5" max="5"/>
    <col width="12" customWidth="1" style="50" min="6" max="6"/>
    <col width="18" customWidth="1" style="50" min="7" max="7"/>
    <col width="10" customWidth="1" style="50" min="8" max="8"/>
    <col width="18" customWidth="1" style="50" min="9" max="9"/>
    <col width="12" customWidth="1" style="50" min="10" max="10"/>
    <col width="22" customWidth="1" style="50" min="11" max="11"/>
    <col width="18" customWidth="1" style="50" min="12" max="14"/>
    <col width="30" customWidth="1" style="50" min="15" max="15"/>
  </cols>
  <sheetData>
    <row r="1" ht="30" customHeight="1" s="50">
      <c r="A1" s="69" t="inlineStr">
        <is>
          <t>RECHNUNGSPOSITIONEN</t>
        </is>
      </c>
      <c r="B1" s="45" t="n"/>
      <c r="C1" s="45" t="n"/>
      <c r="D1" s="45" t="n"/>
      <c r="E1" s="45" t="n"/>
      <c r="F1" s="45" t="n"/>
      <c r="G1" s="45" t="n"/>
      <c r="H1" s="45" t="n"/>
      <c r="I1" s="45" t="n"/>
      <c r="J1" s="45" t="n"/>
      <c r="K1" s="45" t="n"/>
      <c r="L1" s="45" t="n"/>
      <c r="M1" s="45" t="n"/>
      <c r="N1" s="45" t="n"/>
      <c r="O1" s="46" t="n"/>
    </row>
    <row r="2">
      <c r="A2" s="68" t="inlineStr">
        <is>
          <t>Jede Zeile = eine Rechnungsposition. Spalten I, L, M, N, O werden automatisch berechnet.</t>
        </is>
      </c>
    </row>
    <row r="3">
      <c r="A3" s="4" t="inlineStr">
        <is>
          <t>Rechnungs-ID</t>
        </is>
      </c>
      <c r="B3" s="4" t="inlineStr">
        <is>
          <t>Pos.-Nr.</t>
        </is>
      </c>
      <c r="C3" s="2" t="inlineStr">
        <is>
          <t>Artikel-ID</t>
        </is>
      </c>
      <c r="D3" s="4" t="inlineStr">
        <is>
          <t>Beschreibung</t>
        </is>
      </c>
      <c r="E3" s="4" t="inlineStr">
        <is>
          <t>Menge</t>
        </is>
      </c>
      <c r="F3" s="4" t="inlineStr">
        <is>
          <t>Einheit</t>
        </is>
      </c>
      <c r="G3" s="4" t="inlineStr">
        <is>
          <t>Einzelpreis (€)</t>
        </is>
      </c>
      <c r="H3" s="2" t="inlineStr">
        <is>
          <t>Rabatt %</t>
        </is>
      </c>
      <c r="I3" s="18" t="inlineStr">
        <is>
          <t>Rabattbetrag (€)</t>
        </is>
      </c>
      <c r="J3" s="4" t="inlineStr">
        <is>
          <t>USt-Satz %</t>
        </is>
      </c>
      <c r="K3" s="4" t="inlineStr">
        <is>
          <t>USt-Kategorie</t>
        </is>
      </c>
      <c r="L3" s="18" t="inlineStr">
        <is>
          <t>Nettobetrag (€)</t>
        </is>
      </c>
      <c r="M3" s="18" t="inlineStr">
        <is>
          <t>USt-Betrag (€)</t>
        </is>
      </c>
      <c r="N3" s="18" t="inlineStr">
        <is>
          <t>Bruttobetrag (€)</t>
        </is>
      </c>
      <c r="O3" s="18" t="inlineStr">
        <is>
          <t>Fehler</t>
        </is>
      </c>
    </row>
    <row r="4">
      <c r="A4" s="17" t="n"/>
      <c r="B4" s="17" t="n"/>
      <c r="C4" s="17" t="n"/>
      <c r="D4" s="17" t="n"/>
      <c r="E4" s="17" t="n"/>
      <c r="F4" s="17" t="n"/>
      <c r="G4" s="17" t="n"/>
      <c r="H4" s="17" t="n"/>
      <c r="I4" s="19">
        <f>IF(E4*G4&gt;0, E4*G4*H4/100, 0)</f>
        <v/>
      </c>
      <c r="J4" s="17" t="n"/>
      <c r="K4" s="17" t="n"/>
      <c r="L4" s="19">
        <f>IF(E4="","",E4*G4-I4)</f>
        <v/>
      </c>
      <c r="M4" s="19">
        <f>IF(L4="","",L4*J4/100)</f>
        <v/>
      </c>
      <c r="N4" s="19">
        <f>IF(L4="","",L4+M4)</f>
        <v/>
      </c>
      <c r="O4" s="19">
        <f>IF(A4="","",IF(E4&lt;=0,"Menge muss &gt; 0 sein",IF(G4&lt;0,"Einzelpreis darf nicht negativ sein",IF(J4="","USt-Satz fehlt","OK"))))</f>
        <v/>
      </c>
    </row>
    <row r="5">
      <c r="I5" s="19">
        <f>IF(E5*G5&gt;0, E5*G5*H5/100, 0)</f>
        <v/>
      </c>
      <c r="L5" s="19">
        <f>IF(E5="","",E5*G5-I5)</f>
        <v/>
      </c>
      <c r="M5" s="19">
        <f>IF(L5="","",L5*J5/100)</f>
        <v/>
      </c>
      <c r="N5" s="19">
        <f>IF(L5="","",L5+M5)</f>
        <v/>
      </c>
      <c r="O5" s="19">
        <f>IF(A5="","",IF(E5&lt;=0,"Menge muss &gt; 0 sein",IF(G5&lt;0,"Einzelpreis darf nicht negativ sein",IF(J5="","USt-Satz fehlt","OK"))))</f>
        <v/>
      </c>
    </row>
    <row r="6">
      <c r="I6" s="19">
        <f>IF(E6*G6&gt;0, E6*G6*H6/100, 0)</f>
        <v/>
      </c>
      <c r="L6" s="19">
        <f>IF(E6="","",E6*G6-I6)</f>
        <v/>
      </c>
      <c r="M6" s="19">
        <f>IF(L6="","",L6*J6/100)</f>
        <v/>
      </c>
      <c r="N6" s="19">
        <f>IF(L6="","",L6+M6)</f>
        <v/>
      </c>
      <c r="O6" s="19">
        <f>IF(A6="","",IF(E6&lt;=0,"Menge muss &gt; 0 sein",IF(G6&lt;0,"Einzelpreis darf nicht negativ sein",IF(J6="","USt-Satz fehlt","OK"))))</f>
        <v/>
      </c>
    </row>
    <row r="7">
      <c r="I7" s="19">
        <f>IF(E7*G7&gt;0, E7*G7*H7/100, 0)</f>
        <v/>
      </c>
      <c r="L7" s="19">
        <f>IF(E7="","",E7*G7-I7)</f>
        <v/>
      </c>
      <c r="M7" s="19">
        <f>IF(L7="","",L7*J7/100)</f>
        <v/>
      </c>
      <c r="N7" s="19">
        <f>IF(L7="","",L7+M7)</f>
        <v/>
      </c>
      <c r="O7" s="19">
        <f>IF(A7="","",IF(E7&lt;=0,"Menge muss &gt; 0 sein",IF(G7&lt;0,"Einzelpreis darf nicht negativ sein",IF(J7="","USt-Satz fehlt","OK"))))</f>
        <v/>
      </c>
    </row>
    <row r="8">
      <c r="I8" s="19">
        <f>IF(E8*G8&gt;0, E8*G8*H8/100, 0)</f>
        <v/>
      </c>
      <c r="L8" s="19">
        <f>IF(E8="","",E8*G8-I8)</f>
        <v/>
      </c>
      <c r="M8" s="19">
        <f>IF(L8="","",L8*J8/100)</f>
        <v/>
      </c>
      <c r="N8" s="19">
        <f>IF(L8="","",L8+M8)</f>
        <v/>
      </c>
      <c r="O8" s="19">
        <f>IF(A8="","",IF(E8&lt;=0,"Menge muss &gt; 0 sein",IF(G8&lt;0,"Einzelpreis darf nicht negativ sein",IF(J8="","USt-Satz fehlt","OK"))))</f>
        <v/>
      </c>
    </row>
    <row r="9">
      <c r="I9" s="19">
        <f>IF(E9*G9&gt;0, E9*G9*H9/100, 0)</f>
        <v/>
      </c>
      <c r="L9" s="19">
        <f>IF(E9="","",E9*G9-I9)</f>
        <v/>
      </c>
      <c r="M9" s="19">
        <f>IF(L9="","",L9*J9/100)</f>
        <v/>
      </c>
      <c r="N9" s="19">
        <f>IF(L9="","",L9+M9)</f>
        <v/>
      </c>
      <c r="O9" s="19">
        <f>IF(A9="","",IF(E9&lt;=0,"Menge muss &gt; 0 sein",IF(G9&lt;0,"Einzelpreis darf nicht negativ sein",IF(J9="","USt-Satz fehlt","OK"))))</f>
        <v/>
      </c>
    </row>
    <row r="10">
      <c r="I10" s="19">
        <f>IF(E10*G10&gt;0, E10*G10*H10/100, 0)</f>
        <v/>
      </c>
      <c r="L10" s="19">
        <f>IF(E10="","",E10*G10-I10)</f>
        <v/>
      </c>
      <c r="M10" s="19">
        <f>IF(L10="","",L10*J10/100)</f>
        <v/>
      </c>
      <c r="N10" s="19">
        <f>IF(L10="","",L10+M10)</f>
        <v/>
      </c>
      <c r="O10" s="19">
        <f>IF(A10="","",IF(E10&lt;=0,"Menge muss &gt; 0 sein",IF(G10&lt;0,"Einzelpreis darf nicht negativ sein",IF(J10="","USt-Satz fehlt","OK"))))</f>
        <v/>
      </c>
    </row>
    <row r="11">
      <c r="I11" s="19">
        <f>IF(E11*G11&gt;0, E11*G11*H11/100, 0)</f>
        <v/>
      </c>
      <c r="L11" s="19">
        <f>IF(E11="","",E11*G11-I11)</f>
        <v/>
      </c>
      <c r="M11" s="19">
        <f>IF(L11="","",L11*J11/100)</f>
        <v/>
      </c>
      <c r="N11" s="19">
        <f>IF(L11="","",L11+M11)</f>
        <v/>
      </c>
      <c r="O11" s="19">
        <f>IF(A11="","",IF(E11&lt;=0,"Menge muss &gt; 0 sein",IF(G11&lt;0,"Einzelpreis darf nicht negativ sein",IF(J11="","USt-Satz fehlt","OK"))))</f>
        <v/>
      </c>
    </row>
    <row r="12">
      <c r="I12" s="19">
        <f>IF(E12*G12&gt;0, E12*G12*H12/100, 0)</f>
        <v/>
      </c>
      <c r="L12" s="19">
        <f>IF(E12="","",E12*G12-I12)</f>
        <v/>
      </c>
      <c r="M12" s="19">
        <f>IF(L12="","",L12*J12/100)</f>
        <v/>
      </c>
      <c r="N12" s="19">
        <f>IF(L12="","",L12+M12)</f>
        <v/>
      </c>
      <c r="O12" s="19">
        <f>IF(A12="","",IF(E12&lt;=0,"Menge muss &gt; 0 sein",IF(G12&lt;0,"Einzelpreis darf nicht negativ sein",IF(J12="","USt-Satz fehlt","OK"))))</f>
        <v/>
      </c>
    </row>
    <row r="13">
      <c r="I13" s="19">
        <f>IF(E13*G13&gt;0, E13*G13*H13/100, 0)</f>
        <v/>
      </c>
      <c r="L13" s="19">
        <f>IF(E13="","",E13*G13-I13)</f>
        <v/>
      </c>
      <c r="M13" s="19">
        <f>IF(L13="","",L13*J13/100)</f>
        <v/>
      </c>
      <c r="N13" s="19">
        <f>IF(L13="","",L13+M13)</f>
        <v/>
      </c>
      <c r="O13" s="19">
        <f>IF(A13="","",IF(E13&lt;=0,"Menge muss &gt; 0 sein",IF(G13&lt;0,"Einzelpreis darf nicht negativ sein",IF(J13="","USt-Satz fehlt","OK"))))</f>
        <v/>
      </c>
    </row>
    <row r="14">
      <c r="I14" s="19">
        <f>IF(E14*G14&gt;0, E14*G14*H14/100, 0)</f>
        <v/>
      </c>
      <c r="L14" s="19">
        <f>IF(E14="","",E14*G14-I14)</f>
        <v/>
      </c>
      <c r="M14" s="19">
        <f>IF(L14="","",L14*J14/100)</f>
        <v/>
      </c>
      <c r="N14" s="19">
        <f>IF(L14="","",L14+M14)</f>
        <v/>
      </c>
      <c r="O14" s="19">
        <f>IF(A14="","",IF(E14&lt;=0,"Menge muss &gt; 0 sein",IF(G14&lt;0,"Einzelpreis darf nicht negativ sein",IF(J14="","USt-Satz fehlt","OK"))))</f>
        <v/>
      </c>
    </row>
    <row r="15">
      <c r="I15" s="19">
        <f>IF(E15*G15&gt;0, E15*G15*H15/100, 0)</f>
        <v/>
      </c>
      <c r="L15" s="19">
        <f>IF(E15="","",E15*G15-I15)</f>
        <v/>
      </c>
      <c r="M15" s="19">
        <f>IF(L15="","",L15*J15/100)</f>
        <v/>
      </c>
      <c r="N15" s="19">
        <f>IF(L15="","",L15+M15)</f>
        <v/>
      </c>
      <c r="O15" s="19">
        <f>IF(A15="","",IF(E15&lt;=0,"Menge muss &gt; 0 sein",IF(G15&lt;0,"Einzelpreis darf nicht negativ sein",IF(J15="","USt-Satz fehlt","OK"))))</f>
        <v/>
      </c>
    </row>
    <row r="16">
      <c r="I16" s="19">
        <f>IF(E16*G16&gt;0, E16*G16*H16/100, 0)</f>
        <v/>
      </c>
      <c r="L16" s="19">
        <f>IF(E16="","",E16*G16-I16)</f>
        <v/>
      </c>
      <c r="M16" s="19">
        <f>IF(L16="","",L16*J16/100)</f>
        <v/>
      </c>
      <c r="N16" s="19">
        <f>IF(L16="","",L16+M16)</f>
        <v/>
      </c>
      <c r="O16" s="19">
        <f>IF(A16="","",IF(E16&lt;=0,"Menge muss &gt; 0 sein",IF(G16&lt;0,"Einzelpreis darf nicht negativ sein",IF(J16="","USt-Satz fehlt","OK"))))</f>
        <v/>
      </c>
    </row>
    <row r="17">
      <c r="I17" s="19">
        <f>IF(E17*G17&gt;0, E17*G17*H17/100, 0)</f>
        <v/>
      </c>
      <c r="L17" s="19">
        <f>IF(E17="","",E17*G17-I17)</f>
        <v/>
      </c>
      <c r="M17" s="19">
        <f>IF(L17="","",L17*J17/100)</f>
        <v/>
      </c>
      <c r="N17" s="19">
        <f>IF(L17="","",L17+M17)</f>
        <v/>
      </c>
      <c r="O17" s="19">
        <f>IF(A17="","",IF(E17&lt;=0,"Menge muss &gt; 0 sein",IF(G17&lt;0,"Einzelpreis darf nicht negativ sein",IF(J17="","USt-Satz fehlt","OK"))))</f>
        <v/>
      </c>
    </row>
    <row r="18">
      <c r="I18" s="19">
        <f>IF(E18*G18&gt;0, E18*G18*H18/100, 0)</f>
        <v/>
      </c>
      <c r="L18" s="19">
        <f>IF(E18="","",E18*G18-I18)</f>
        <v/>
      </c>
      <c r="M18" s="19">
        <f>IF(L18="","",L18*J18/100)</f>
        <v/>
      </c>
      <c r="N18" s="19">
        <f>IF(L18="","",L18+M18)</f>
        <v/>
      </c>
      <c r="O18" s="19">
        <f>IF(A18="","",IF(E18&lt;=0,"Menge muss &gt; 0 sein",IF(G18&lt;0,"Einzelpreis darf nicht negativ sein",IF(J18="","USt-Satz fehlt","OK"))))</f>
        <v/>
      </c>
    </row>
    <row r="19">
      <c r="I19" s="19">
        <f>IF(E19*G19&gt;0, E19*G19*H19/100, 0)</f>
        <v/>
      </c>
      <c r="L19" s="19">
        <f>IF(E19="","",E19*G19-I19)</f>
        <v/>
      </c>
      <c r="M19" s="19">
        <f>IF(L19="","",L19*J19/100)</f>
        <v/>
      </c>
      <c r="N19" s="19">
        <f>IF(L19="","",L19+M19)</f>
        <v/>
      </c>
      <c r="O19" s="19">
        <f>IF(A19="","",IF(E19&lt;=0,"Menge muss &gt; 0 sein",IF(G19&lt;0,"Einzelpreis darf nicht negativ sein",IF(J19="","USt-Satz fehlt","OK"))))</f>
        <v/>
      </c>
    </row>
    <row r="20">
      <c r="I20" s="19">
        <f>IF(E20*G20&gt;0, E20*G20*H20/100, 0)</f>
        <v/>
      </c>
      <c r="L20" s="19">
        <f>IF(E20="","",E20*G20-I20)</f>
        <v/>
      </c>
      <c r="M20" s="19">
        <f>IF(L20="","",L20*J20/100)</f>
        <v/>
      </c>
      <c r="N20" s="19">
        <f>IF(L20="","",L20+M20)</f>
        <v/>
      </c>
      <c r="O20" s="19">
        <f>IF(A20="","",IF(E20&lt;=0,"Menge muss &gt; 0 sein",IF(G20&lt;0,"Einzelpreis darf nicht negativ sein",IF(J20="","USt-Satz fehlt","OK"))))</f>
        <v/>
      </c>
    </row>
    <row r="21">
      <c r="I21" s="19">
        <f>IF(E21*G21&gt;0, E21*G21*H21/100, 0)</f>
        <v/>
      </c>
      <c r="L21" s="19">
        <f>IF(E21="","",E21*G21-I21)</f>
        <v/>
      </c>
      <c r="M21" s="19">
        <f>IF(L21="","",L21*J21/100)</f>
        <v/>
      </c>
      <c r="N21" s="19">
        <f>IF(L21="","",L21+M21)</f>
        <v/>
      </c>
      <c r="O21" s="19">
        <f>IF(A21="","",IF(E21&lt;=0,"Menge muss &gt; 0 sein",IF(G21&lt;0,"Einzelpreis darf nicht negativ sein",IF(J21="","USt-Satz fehlt","OK"))))</f>
        <v/>
      </c>
    </row>
    <row r="22">
      <c r="I22" s="19">
        <f>IF(E22*G22&gt;0, E22*G22*H22/100, 0)</f>
        <v/>
      </c>
      <c r="L22" s="19">
        <f>IF(E22="","",E22*G22-I22)</f>
        <v/>
      </c>
      <c r="M22" s="19">
        <f>IF(L22="","",L22*J22/100)</f>
        <v/>
      </c>
      <c r="N22" s="19">
        <f>IF(L22="","",L22+M22)</f>
        <v/>
      </c>
      <c r="O22" s="19">
        <f>IF(A22="","",IF(E22&lt;=0,"Menge muss &gt; 0 sein",IF(G22&lt;0,"Einzelpreis darf nicht negativ sein",IF(J22="","USt-Satz fehlt","OK"))))</f>
        <v/>
      </c>
    </row>
    <row r="23">
      <c r="I23" s="19">
        <f>IF(E23*G23&gt;0, E23*G23*H23/100, 0)</f>
        <v/>
      </c>
      <c r="L23" s="19">
        <f>IF(E23="","",E23*G23-I23)</f>
        <v/>
      </c>
      <c r="M23" s="19">
        <f>IF(L23="","",L23*J23/100)</f>
        <v/>
      </c>
      <c r="N23" s="19">
        <f>IF(L23="","",L23+M23)</f>
        <v/>
      </c>
      <c r="O23" s="19">
        <f>IF(A23="","",IF(E23&lt;=0,"Menge muss &gt; 0 sein",IF(G23&lt;0,"Einzelpreis darf nicht negativ sein",IF(J23="","USt-Satz fehlt","OK"))))</f>
        <v/>
      </c>
    </row>
    <row r="24">
      <c r="I24" s="19">
        <f>IF(E24*G24&gt;0, E24*G24*H24/100, 0)</f>
        <v/>
      </c>
      <c r="L24" s="19">
        <f>IF(E24="","",E24*G24-I24)</f>
        <v/>
      </c>
      <c r="M24" s="19">
        <f>IF(L24="","",L24*J24/100)</f>
        <v/>
      </c>
      <c r="N24" s="19">
        <f>IF(L24="","",L24+M24)</f>
        <v/>
      </c>
      <c r="O24" s="19">
        <f>IF(A24="","",IF(E24&lt;=0,"Menge muss &gt; 0 sein",IF(G24&lt;0,"Einzelpreis darf nicht negativ sein",IF(J24="","USt-Satz fehlt","OK"))))</f>
        <v/>
      </c>
    </row>
    <row r="25">
      <c r="I25" s="19">
        <f>IF(E25*G25&gt;0, E25*G25*H25/100, 0)</f>
        <v/>
      </c>
      <c r="L25" s="19">
        <f>IF(E25="","",E25*G25-I25)</f>
        <v/>
      </c>
      <c r="M25" s="19">
        <f>IF(L25="","",L25*J25/100)</f>
        <v/>
      </c>
      <c r="N25" s="19">
        <f>IF(L25="","",L25+M25)</f>
        <v/>
      </c>
      <c r="O25" s="19">
        <f>IF(A25="","",IF(E25&lt;=0,"Menge muss &gt; 0 sein",IF(G25&lt;0,"Einzelpreis darf nicht negativ sein",IF(J25="","USt-Satz fehlt","OK"))))</f>
        <v/>
      </c>
    </row>
    <row r="26">
      <c r="I26" s="19">
        <f>IF(E26*G26&gt;0, E26*G26*H26/100, 0)</f>
        <v/>
      </c>
      <c r="L26" s="19">
        <f>IF(E26="","",E26*G26-I26)</f>
        <v/>
      </c>
      <c r="M26" s="19">
        <f>IF(L26="","",L26*J26/100)</f>
        <v/>
      </c>
      <c r="N26" s="19">
        <f>IF(L26="","",L26+M26)</f>
        <v/>
      </c>
      <c r="O26" s="19">
        <f>IF(A26="","",IF(E26&lt;=0,"Menge muss &gt; 0 sein",IF(G26&lt;0,"Einzelpreis darf nicht negativ sein",IF(J26="","USt-Satz fehlt","OK"))))</f>
        <v/>
      </c>
    </row>
    <row r="27">
      <c r="I27" s="19">
        <f>IF(E27*G27&gt;0, E27*G27*H27/100, 0)</f>
        <v/>
      </c>
      <c r="L27" s="19">
        <f>IF(E27="","",E27*G27-I27)</f>
        <v/>
      </c>
      <c r="M27" s="19">
        <f>IF(L27="","",L27*J27/100)</f>
        <v/>
      </c>
      <c r="N27" s="19">
        <f>IF(L27="","",L27+M27)</f>
        <v/>
      </c>
      <c r="O27" s="19">
        <f>IF(A27="","",IF(E27&lt;=0,"Menge muss &gt; 0 sein",IF(G27&lt;0,"Einzelpreis darf nicht negativ sein",IF(J27="","USt-Satz fehlt","OK"))))</f>
        <v/>
      </c>
    </row>
    <row r="28">
      <c r="I28" s="19">
        <f>IF(E28*G28&gt;0, E28*G28*H28/100, 0)</f>
        <v/>
      </c>
      <c r="L28" s="19">
        <f>IF(E28="","",E28*G28-I28)</f>
        <v/>
      </c>
      <c r="M28" s="19">
        <f>IF(L28="","",L28*J28/100)</f>
        <v/>
      </c>
      <c r="N28" s="19">
        <f>IF(L28="","",L28+M28)</f>
        <v/>
      </c>
      <c r="O28" s="19">
        <f>IF(A28="","",IF(E28&lt;=0,"Menge muss &gt; 0 sein",IF(G28&lt;0,"Einzelpreis darf nicht negativ sein",IF(J28="","USt-Satz fehlt","OK"))))</f>
        <v/>
      </c>
    </row>
    <row r="29">
      <c r="I29" s="19">
        <f>IF(E29*G29&gt;0, E29*G29*H29/100, 0)</f>
        <v/>
      </c>
      <c r="L29" s="19">
        <f>IF(E29="","",E29*G29-I29)</f>
        <v/>
      </c>
      <c r="M29" s="19">
        <f>IF(L29="","",L29*J29/100)</f>
        <v/>
      </c>
      <c r="N29" s="19">
        <f>IF(L29="","",L29+M29)</f>
        <v/>
      </c>
      <c r="O29" s="19">
        <f>IF(A29="","",IF(E29&lt;=0,"Menge muss &gt; 0 sein",IF(G29&lt;0,"Einzelpreis darf nicht negativ sein",IF(J29="","USt-Satz fehlt","OK"))))</f>
        <v/>
      </c>
    </row>
    <row r="30">
      <c r="I30" s="19">
        <f>IF(E30*G30&gt;0, E30*G30*H30/100, 0)</f>
        <v/>
      </c>
      <c r="L30" s="19">
        <f>IF(E30="","",E30*G30-I30)</f>
        <v/>
      </c>
      <c r="M30" s="19">
        <f>IF(L30="","",L30*J30/100)</f>
        <v/>
      </c>
      <c r="N30" s="19">
        <f>IF(L30="","",L30+M30)</f>
        <v/>
      </c>
      <c r="O30" s="19">
        <f>IF(A30="","",IF(E30&lt;=0,"Menge muss &gt; 0 sein",IF(G30&lt;0,"Einzelpreis darf nicht negativ sein",IF(J30="","USt-Satz fehlt","OK"))))</f>
        <v/>
      </c>
    </row>
    <row r="31">
      <c r="I31" s="19">
        <f>IF(E31*G31&gt;0, E31*G31*H31/100, 0)</f>
        <v/>
      </c>
      <c r="L31" s="19">
        <f>IF(E31="","",E31*G31-I31)</f>
        <v/>
      </c>
      <c r="M31" s="19">
        <f>IF(L31="","",L31*J31/100)</f>
        <v/>
      </c>
      <c r="N31" s="19">
        <f>IF(L31="","",L31+M31)</f>
        <v/>
      </c>
      <c r="O31" s="19">
        <f>IF(A31="","",IF(E31&lt;=0,"Menge muss &gt; 0 sein",IF(G31&lt;0,"Einzelpreis darf nicht negativ sein",IF(J31="","USt-Satz fehlt","OK"))))</f>
        <v/>
      </c>
    </row>
    <row r="32">
      <c r="I32" s="19">
        <f>IF(E32*G32&gt;0, E32*G32*H32/100, 0)</f>
        <v/>
      </c>
      <c r="L32" s="19">
        <f>IF(E32="","",E32*G32-I32)</f>
        <v/>
      </c>
      <c r="M32" s="19">
        <f>IF(L32="","",L32*J32/100)</f>
        <v/>
      </c>
      <c r="N32" s="19">
        <f>IF(L32="","",L32+M32)</f>
        <v/>
      </c>
      <c r="O32" s="19">
        <f>IF(A32="","",IF(E32&lt;=0,"Menge muss &gt; 0 sein",IF(G32&lt;0,"Einzelpreis darf nicht negativ sein",IF(J32="","USt-Satz fehlt","OK"))))</f>
        <v/>
      </c>
    </row>
    <row r="33">
      <c r="I33" s="19">
        <f>IF(E33*G33&gt;0, E33*G33*H33/100, 0)</f>
        <v/>
      </c>
      <c r="L33" s="19">
        <f>IF(E33="","",E33*G33-I33)</f>
        <v/>
      </c>
      <c r="M33" s="19">
        <f>IF(L33="","",L33*J33/100)</f>
        <v/>
      </c>
      <c r="N33" s="19">
        <f>IF(L33="","",L33+M33)</f>
        <v/>
      </c>
      <c r="O33" s="19">
        <f>IF(A33="","",IF(E33&lt;=0,"Menge muss &gt; 0 sein",IF(G33&lt;0,"Einzelpreis darf nicht negativ sein",IF(J33="","USt-Satz fehlt","OK"))))</f>
        <v/>
      </c>
    </row>
    <row r="34">
      <c r="I34" s="19">
        <f>IF(E34*G34&gt;0, E34*G34*H34/100, 0)</f>
        <v/>
      </c>
      <c r="L34" s="19">
        <f>IF(E34="","",E34*G34-I34)</f>
        <v/>
      </c>
      <c r="M34" s="19">
        <f>IF(L34="","",L34*J34/100)</f>
        <v/>
      </c>
      <c r="N34" s="19">
        <f>IF(L34="","",L34+M34)</f>
        <v/>
      </c>
      <c r="O34" s="19">
        <f>IF(A34="","",IF(E34&lt;=0,"Menge muss &gt; 0 sein",IF(G34&lt;0,"Einzelpreis darf nicht negativ sein",IF(J34="","USt-Satz fehlt","OK"))))</f>
        <v/>
      </c>
    </row>
    <row r="35">
      <c r="I35" s="19">
        <f>IF(E35*G35&gt;0, E35*G35*H35/100, 0)</f>
        <v/>
      </c>
      <c r="L35" s="19">
        <f>IF(E35="","",E35*G35-I35)</f>
        <v/>
      </c>
      <c r="M35" s="19">
        <f>IF(L35="","",L35*J35/100)</f>
        <v/>
      </c>
      <c r="N35" s="19">
        <f>IF(L35="","",L35+M35)</f>
        <v/>
      </c>
      <c r="O35" s="19">
        <f>IF(A35="","",IF(E35&lt;=0,"Menge muss &gt; 0 sein",IF(G35&lt;0,"Einzelpreis darf nicht negativ sein",IF(J35="","USt-Satz fehlt","OK"))))</f>
        <v/>
      </c>
    </row>
    <row r="36">
      <c r="I36" s="19">
        <f>IF(E36*G36&gt;0, E36*G36*H36/100, 0)</f>
        <v/>
      </c>
      <c r="L36" s="19">
        <f>IF(E36="","",E36*G36-I36)</f>
        <v/>
      </c>
      <c r="M36" s="19">
        <f>IF(L36="","",L36*J36/100)</f>
        <v/>
      </c>
      <c r="N36" s="19">
        <f>IF(L36="","",L36+M36)</f>
        <v/>
      </c>
      <c r="O36" s="19">
        <f>IF(A36="","",IF(E36&lt;=0,"Menge muss &gt; 0 sein",IF(G36&lt;0,"Einzelpreis darf nicht negativ sein",IF(J36="","USt-Satz fehlt","OK"))))</f>
        <v/>
      </c>
    </row>
    <row r="37">
      <c r="I37" s="19">
        <f>IF(E37*G37&gt;0, E37*G37*H37/100, 0)</f>
        <v/>
      </c>
      <c r="L37" s="19">
        <f>IF(E37="","",E37*G37-I37)</f>
        <v/>
      </c>
      <c r="M37" s="19">
        <f>IF(L37="","",L37*J37/100)</f>
        <v/>
      </c>
      <c r="N37" s="19">
        <f>IF(L37="","",L37+M37)</f>
        <v/>
      </c>
      <c r="O37" s="19">
        <f>IF(A37="","",IF(E37&lt;=0,"Menge muss &gt; 0 sein",IF(G37&lt;0,"Einzelpreis darf nicht negativ sein",IF(J37="","USt-Satz fehlt","OK"))))</f>
        <v/>
      </c>
    </row>
    <row r="38">
      <c r="I38" s="19">
        <f>IF(E38*G38&gt;0, E38*G38*H38/100, 0)</f>
        <v/>
      </c>
      <c r="L38" s="19">
        <f>IF(E38="","",E38*G38-I38)</f>
        <v/>
      </c>
      <c r="M38" s="19">
        <f>IF(L38="","",L38*J38/100)</f>
        <v/>
      </c>
      <c r="N38" s="19">
        <f>IF(L38="","",L38+M38)</f>
        <v/>
      </c>
      <c r="O38" s="19">
        <f>IF(A38="","",IF(E38&lt;=0,"Menge muss &gt; 0 sein",IF(G38&lt;0,"Einzelpreis darf nicht negativ sein",IF(J38="","USt-Satz fehlt","OK"))))</f>
        <v/>
      </c>
    </row>
    <row r="39">
      <c r="I39" s="19">
        <f>IF(E39*G39&gt;0, E39*G39*H39/100, 0)</f>
        <v/>
      </c>
      <c r="L39" s="19">
        <f>IF(E39="","",E39*G39-I39)</f>
        <v/>
      </c>
      <c r="M39" s="19">
        <f>IF(L39="","",L39*J39/100)</f>
        <v/>
      </c>
      <c r="N39" s="19">
        <f>IF(L39="","",L39+M39)</f>
        <v/>
      </c>
      <c r="O39" s="19">
        <f>IF(A39="","",IF(E39&lt;=0,"Menge muss &gt; 0 sein",IF(G39&lt;0,"Einzelpreis darf nicht negativ sein",IF(J39="","USt-Satz fehlt","OK"))))</f>
        <v/>
      </c>
    </row>
    <row r="40">
      <c r="I40" s="19">
        <f>IF(E40*G40&gt;0, E40*G40*H40/100, 0)</f>
        <v/>
      </c>
      <c r="L40" s="19">
        <f>IF(E40="","",E40*G40-I40)</f>
        <v/>
      </c>
      <c r="M40" s="19">
        <f>IF(L40="","",L40*J40/100)</f>
        <v/>
      </c>
      <c r="N40" s="19">
        <f>IF(L40="","",L40+M40)</f>
        <v/>
      </c>
      <c r="O40" s="19">
        <f>IF(A40="","",IF(E40&lt;=0,"Menge muss &gt; 0 sein",IF(G40&lt;0,"Einzelpreis darf nicht negativ sein",IF(J40="","USt-Satz fehlt","OK"))))</f>
        <v/>
      </c>
    </row>
    <row r="41">
      <c r="I41" s="19">
        <f>IF(E41*G41&gt;0, E41*G41*H41/100, 0)</f>
        <v/>
      </c>
      <c r="L41" s="19">
        <f>IF(E41="","",E41*G41-I41)</f>
        <v/>
      </c>
      <c r="M41" s="19">
        <f>IF(L41="","",L41*J41/100)</f>
        <v/>
      </c>
      <c r="N41" s="19">
        <f>IF(L41="","",L41+M41)</f>
        <v/>
      </c>
      <c r="O41" s="19">
        <f>IF(A41="","",IF(E41&lt;=0,"Menge muss &gt; 0 sein",IF(G41&lt;0,"Einzelpreis darf nicht negativ sein",IF(J41="","USt-Satz fehlt","OK"))))</f>
        <v/>
      </c>
    </row>
    <row r="42">
      <c r="I42" s="19">
        <f>IF(E42*G42&gt;0, E42*G42*H42/100, 0)</f>
        <v/>
      </c>
      <c r="L42" s="19">
        <f>IF(E42="","",E42*G42-I42)</f>
        <v/>
      </c>
      <c r="M42" s="19">
        <f>IF(L42="","",L42*J42/100)</f>
        <v/>
      </c>
      <c r="N42" s="19">
        <f>IF(L42="","",L42+M42)</f>
        <v/>
      </c>
      <c r="O42" s="19">
        <f>IF(A42="","",IF(E42&lt;=0,"Menge muss &gt; 0 sein",IF(G42&lt;0,"Einzelpreis darf nicht negativ sein",IF(J42="","USt-Satz fehlt","OK"))))</f>
        <v/>
      </c>
    </row>
    <row r="43">
      <c r="I43" s="19">
        <f>IF(E43*G43&gt;0, E43*G43*H43/100, 0)</f>
        <v/>
      </c>
      <c r="L43" s="19">
        <f>IF(E43="","",E43*G43-I43)</f>
        <v/>
      </c>
      <c r="M43" s="19">
        <f>IF(L43="","",L43*J43/100)</f>
        <v/>
      </c>
      <c r="N43" s="19">
        <f>IF(L43="","",L43+M43)</f>
        <v/>
      </c>
      <c r="O43" s="19">
        <f>IF(A43="","",IF(E43&lt;=0,"Menge muss &gt; 0 sein",IF(G43&lt;0,"Einzelpreis darf nicht negativ sein",IF(J43="","USt-Satz fehlt","OK"))))</f>
        <v/>
      </c>
    </row>
    <row r="44">
      <c r="I44" s="19">
        <f>IF(E44*G44&gt;0, E44*G44*H44/100, 0)</f>
        <v/>
      </c>
      <c r="L44" s="19">
        <f>IF(E44="","",E44*G44-I44)</f>
        <v/>
      </c>
      <c r="M44" s="19">
        <f>IF(L44="","",L44*J44/100)</f>
        <v/>
      </c>
      <c r="N44" s="19">
        <f>IF(L44="","",L44+M44)</f>
        <v/>
      </c>
      <c r="O44" s="19">
        <f>IF(A44="","",IF(E44&lt;=0,"Menge muss &gt; 0 sein",IF(G44&lt;0,"Einzelpreis darf nicht negativ sein",IF(J44="","USt-Satz fehlt","OK"))))</f>
        <v/>
      </c>
    </row>
    <row r="45">
      <c r="I45" s="19">
        <f>IF(E45*G45&gt;0, E45*G45*H45/100, 0)</f>
        <v/>
      </c>
      <c r="L45" s="19">
        <f>IF(E45="","",E45*G45-I45)</f>
        <v/>
      </c>
      <c r="M45" s="19">
        <f>IF(L45="","",L45*J45/100)</f>
        <v/>
      </c>
      <c r="N45" s="19">
        <f>IF(L45="","",L45+M45)</f>
        <v/>
      </c>
      <c r="O45" s="19">
        <f>IF(A45="","",IF(E45&lt;=0,"Menge muss &gt; 0 sein",IF(G45&lt;0,"Einzelpreis darf nicht negativ sein",IF(J45="","USt-Satz fehlt","OK"))))</f>
        <v/>
      </c>
    </row>
    <row r="46">
      <c r="I46" s="19">
        <f>IF(E46*G46&gt;0, E46*G46*H46/100, 0)</f>
        <v/>
      </c>
      <c r="L46" s="19">
        <f>IF(E46="","",E46*G46-I46)</f>
        <v/>
      </c>
      <c r="M46" s="19">
        <f>IF(L46="","",L46*J46/100)</f>
        <v/>
      </c>
      <c r="N46" s="19">
        <f>IF(L46="","",L46+M46)</f>
        <v/>
      </c>
      <c r="O46" s="19">
        <f>IF(A46="","",IF(E46&lt;=0,"Menge muss &gt; 0 sein",IF(G46&lt;0,"Einzelpreis darf nicht negativ sein",IF(J46="","USt-Satz fehlt","OK"))))</f>
        <v/>
      </c>
    </row>
    <row r="47">
      <c r="I47" s="19">
        <f>IF(E47*G47&gt;0, E47*G47*H47/100, 0)</f>
        <v/>
      </c>
      <c r="L47" s="19">
        <f>IF(E47="","",E47*G47-I47)</f>
        <v/>
      </c>
      <c r="M47" s="19">
        <f>IF(L47="","",L47*J47/100)</f>
        <v/>
      </c>
      <c r="N47" s="19">
        <f>IF(L47="","",L47+M47)</f>
        <v/>
      </c>
      <c r="O47" s="19">
        <f>IF(A47="","",IF(E47&lt;=0,"Menge muss &gt; 0 sein",IF(G47&lt;0,"Einzelpreis darf nicht negativ sein",IF(J47="","USt-Satz fehlt","OK"))))</f>
        <v/>
      </c>
    </row>
    <row r="48">
      <c r="I48" s="19">
        <f>IF(E48*G48&gt;0, E48*G48*H48/100, 0)</f>
        <v/>
      </c>
      <c r="L48" s="19">
        <f>IF(E48="","",E48*G48-I48)</f>
        <v/>
      </c>
      <c r="M48" s="19">
        <f>IF(L48="","",L48*J48/100)</f>
        <v/>
      </c>
      <c r="N48" s="19">
        <f>IF(L48="","",L48+M48)</f>
        <v/>
      </c>
      <c r="O48" s="19">
        <f>IF(A48="","",IF(E48&lt;=0,"Menge muss &gt; 0 sein",IF(G48&lt;0,"Einzelpreis darf nicht negativ sein",IF(J48="","USt-Satz fehlt","OK"))))</f>
        <v/>
      </c>
    </row>
    <row r="49">
      <c r="I49" s="19">
        <f>IF(E49*G49&gt;0, E49*G49*H49/100, 0)</f>
        <v/>
      </c>
      <c r="L49" s="19">
        <f>IF(E49="","",E49*G49-I49)</f>
        <v/>
      </c>
      <c r="M49" s="19">
        <f>IF(L49="","",L49*J49/100)</f>
        <v/>
      </c>
      <c r="N49" s="19">
        <f>IF(L49="","",L49+M49)</f>
        <v/>
      </c>
      <c r="O49" s="19">
        <f>IF(A49="","",IF(E49&lt;=0,"Menge muss &gt; 0 sein",IF(G49&lt;0,"Einzelpreis darf nicht negativ sein",IF(J49="","USt-Satz fehlt","OK"))))</f>
        <v/>
      </c>
    </row>
  </sheetData>
  <autoFilter ref="A3:O3"/>
  <mergeCells count="2">
    <mergeCell ref="A1:O1"/>
    <mergeCell ref="A2:O2"/>
  </mergeCells>
  <conditionalFormatting sqref="O4:O1000">
    <cfRule type="cellIs" priority="1" operator="notEqual" dxfId="6">
      <formula>"OK"</formula>
    </cfRule>
  </conditionalFormatting>
  <dataValidations count="6">
    <dataValidation sqref="F4:F2000" showDropDown="0" showInputMessage="0" showErrorMessage="0" allowBlank="1" type="list">
      <formula1>"Stück,Stunde,Tag,Monat,Pauschal,kg,g,Liter,m,m²,m³,km"</formula1>
    </dataValidation>
    <dataValidation sqref="K4:K2000" showDropDown="0" showInputMessage="0" showErrorMessage="0" allowBlank="1" type="list">
      <formula1>"Standard (19%),Ermäßigt (7%),Steuerfrei (0%),Reverse Charge,Kleinunternehmer"</formula1>
    </dataValidation>
    <dataValidation sqref="E4:E2000" showDropDown="0" showInputMessage="0" showErrorMessage="0" allowBlank="1" type="decimal" operator="greaterThan">
      <formula1>0</formula1>
    </dataValidation>
    <dataValidation sqref="G4:G2000" showDropDown="0" showInputMessage="0" showErrorMessage="0" allowBlank="1" type="decimal" operator="greaterThanOrEqual">
      <formula1>0</formula1>
    </dataValidation>
    <dataValidation sqref="H4:H2000" showDropDown="0" showInputMessage="0" showErrorMessage="0" allowBlank="1" type="decimal" operator="between">
      <formula1>0</formula1>
    </dataValidation>
    <dataValidation sqref="J4:J2000" showDropDown="0" showInputMessage="0" showErrorMessage="0" allowBlank="1" type="decimal" operator="between">
      <formula1>0</formula1>
      <formula2>100</formula2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FF2E74B5"/>
    <outlinePr summaryBelow="1" summaryRight="1"/>
    <pageSetUpPr/>
  </sheetPr>
  <dimension ref="A1:I99"/>
  <sheetViews>
    <sheetView showGridLines="0" workbookViewId="0">
      <pane ySplit="3" topLeftCell="A4" activePane="bottomLeft" state="frozen"/>
      <selection pane="bottomLeft" activeCell="A1" sqref="A1:I1"/>
    </sheetView>
  </sheetViews>
  <sheetFormatPr baseColWidth="10" defaultColWidth="8.83203125" defaultRowHeight="15"/>
  <cols>
    <col width="16" customWidth="1" style="50" min="1" max="1"/>
    <col width="12" customWidth="1" style="50" min="2" max="2"/>
    <col width="28" customWidth="1" style="50" min="3" max="3"/>
    <col width="14" customWidth="1" style="50" min="4" max="4"/>
    <col width="12" customWidth="1" style="50" min="5" max="5"/>
    <col width="22" customWidth="1" style="50" min="6" max="6"/>
    <col width="16" customWidth="1" style="50" min="7" max="9"/>
  </cols>
  <sheetData>
    <row r="1" ht="30" customHeight="1" s="50">
      <c r="A1" s="70" t="inlineStr">
        <is>
          <t>ZUSCHLÄGE &amp; RABATTE AUF RECHNUNGSEBENE</t>
        </is>
      </c>
    </row>
    <row r="2">
      <c r="A2" s="54" t="inlineStr">
        <is>
          <t>Für Versandkosten, Rabatte, Bearbeitungsgebühren auf Rechnungsebene. Typ = Rabatt (Abzug) oder Zuschlag (Aufschlag). Spalten G–I automatisch.</t>
        </is>
      </c>
    </row>
    <row r="3">
      <c r="A3" s="4" t="inlineStr">
        <is>
          <t>Rechnungs-ID</t>
        </is>
      </c>
      <c r="B3" s="4" t="inlineStr">
        <is>
          <t>Typ</t>
        </is>
      </c>
      <c r="C3" s="4" t="inlineStr">
        <is>
          <t>Beschreibung</t>
        </is>
      </c>
      <c r="D3" s="4" t="inlineStr">
        <is>
          <t>Betrag (€)</t>
        </is>
      </c>
      <c r="E3" s="4" t="inlineStr">
        <is>
          <t>USt-Satz %</t>
        </is>
      </c>
      <c r="F3" s="4" t="inlineStr">
        <is>
          <t>USt-Kategorie</t>
        </is>
      </c>
      <c r="G3" s="18" t="inlineStr">
        <is>
          <t>Nettobetrag (€)</t>
        </is>
      </c>
      <c r="H3" s="18" t="inlineStr">
        <is>
          <t>USt-Betrag (€)</t>
        </is>
      </c>
      <c r="I3" s="18" t="inlineStr">
        <is>
          <t>Bruttobetrag (€)</t>
        </is>
      </c>
    </row>
    <row r="4" ht="18" customHeight="1" s="50">
      <c r="A4" s="17" t="n"/>
      <c r="B4" s="17" t="n"/>
      <c r="C4" s="17" t="n"/>
      <c r="D4" s="17" t="n"/>
      <c r="E4" s="17" t="n"/>
      <c r="F4" s="17" t="n"/>
      <c r="G4" s="19">
        <f>IF(A4="","",IF(B4="Discount",-D4,D4))</f>
        <v/>
      </c>
      <c r="H4" s="19">
        <f>IF(G4="","",G4*E4/100)</f>
        <v/>
      </c>
      <c r="I4" s="19">
        <f>IF(G4="","",G4+H4)</f>
        <v/>
      </c>
    </row>
    <row r="5" ht="18" customHeight="1" s="50">
      <c r="A5" s="17" t="n"/>
      <c r="B5" s="17" t="n"/>
      <c r="C5" s="17" t="n"/>
      <c r="D5" s="17" t="n"/>
      <c r="E5" s="17" t="n"/>
      <c r="F5" s="17" t="n"/>
      <c r="G5" s="19">
        <f>IF(A5="","",IF(B5="Discount",-D5,D5))</f>
        <v/>
      </c>
      <c r="H5" s="19">
        <f>IF(G5="","",G5*E5/100)</f>
        <v/>
      </c>
      <c r="I5" s="19">
        <f>IF(G5="","",G5+H5)</f>
        <v/>
      </c>
    </row>
    <row r="6" ht="18" customHeight="1" s="50">
      <c r="A6" s="17" t="n"/>
      <c r="B6" s="17" t="n"/>
      <c r="C6" s="17" t="n"/>
      <c r="D6" s="17" t="n"/>
      <c r="E6" s="17" t="n"/>
      <c r="F6" s="17" t="n"/>
      <c r="G6" s="19">
        <f>IF(A6="","",IF(B6="Discount",-D6,D6))</f>
        <v/>
      </c>
      <c r="H6" s="19">
        <f>IF(G6="","",G6*E6/100)</f>
        <v/>
      </c>
      <c r="I6" s="19">
        <f>IF(G6="","",G6+H6)</f>
        <v/>
      </c>
    </row>
    <row r="7">
      <c r="G7" s="19">
        <f>IF(A7="","",IF(B7="Discount",-D7,D7))</f>
        <v/>
      </c>
      <c r="H7" s="19">
        <f>IF(G7="","",G7*E7/100)</f>
        <v/>
      </c>
      <c r="I7" s="19">
        <f>IF(G7="","",G7+H7)</f>
        <v/>
      </c>
    </row>
    <row r="8">
      <c r="G8" s="19">
        <f>IF(A8="","",IF(B8="Discount",-D8,D8))</f>
        <v/>
      </c>
      <c r="H8" s="19">
        <f>IF(G8="","",G8*E8/100)</f>
        <v/>
      </c>
      <c r="I8" s="19">
        <f>IF(G8="","",G8+H8)</f>
        <v/>
      </c>
    </row>
    <row r="9">
      <c r="G9" s="19">
        <f>IF(A9="","",IF(B9="Discount",-D9,D9))</f>
        <v/>
      </c>
      <c r="H9" s="19">
        <f>IF(G9="","",G9*E9/100)</f>
        <v/>
      </c>
      <c r="I9" s="19">
        <f>IF(G9="","",G9+H9)</f>
        <v/>
      </c>
    </row>
    <row r="10">
      <c r="G10" s="19">
        <f>IF(A10="","",IF(B10="Discount",-D10,D10))</f>
        <v/>
      </c>
      <c r="H10" s="19">
        <f>IF(G10="","",G10*E10/100)</f>
        <v/>
      </c>
      <c r="I10" s="19">
        <f>IF(G10="","",G10+H10)</f>
        <v/>
      </c>
    </row>
    <row r="11">
      <c r="G11" s="19">
        <f>IF(A11="","",IF(B11="Discount",-D11,D11))</f>
        <v/>
      </c>
      <c r="H11" s="19">
        <f>IF(G11="","",G11*E11/100)</f>
        <v/>
      </c>
      <c r="I11" s="19">
        <f>IF(G11="","",G11+H11)</f>
        <v/>
      </c>
    </row>
    <row r="12">
      <c r="G12" s="19">
        <f>IF(A12="","",IF(B12="Discount",-D12,D12))</f>
        <v/>
      </c>
      <c r="H12" s="19">
        <f>IF(G12="","",G12*E12/100)</f>
        <v/>
      </c>
      <c r="I12" s="19">
        <f>IF(G12="","",G12+H12)</f>
        <v/>
      </c>
    </row>
    <row r="13">
      <c r="G13" s="19">
        <f>IF(A13="","",IF(B13="Discount",-D13,D13))</f>
        <v/>
      </c>
      <c r="H13" s="19">
        <f>IF(G13="","",G13*E13/100)</f>
        <v/>
      </c>
      <c r="I13" s="19">
        <f>IF(G13="","",G13+H13)</f>
        <v/>
      </c>
    </row>
    <row r="14">
      <c r="G14" s="19">
        <f>IF(A14="","",IF(B14="Discount",-D14,D14))</f>
        <v/>
      </c>
      <c r="H14" s="19">
        <f>IF(G14="","",G14*E14/100)</f>
        <v/>
      </c>
      <c r="I14" s="19">
        <f>IF(G14="","",G14+H14)</f>
        <v/>
      </c>
    </row>
    <row r="15">
      <c r="G15" s="19">
        <f>IF(A15="","",IF(B15="Discount",-D15,D15))</f>
        <v/>
      </c>
      <c r="H15" s="19">
        <f>IF(G15="","",G15*E15/100)</f>
        <v/>
      </c>
      <c r="I15" s="19">
        <f>IF(G15="","",G15+H15)</f>
        <v/>
      </c>
    </row>
    <row r="16">
      <c r="G16" s="19">
        <f>IF(A16="","",IF(B16="Discount",-D16,D16))</f>
        <v/>
      </c>
      <c r="H16" s="19">
        <f>IF(G16="","",G16*E16/100)</f>
        <v/>
      </c>
      <c r="I16" s="19">
        <f>IF(G16="","",G16+H16)</f>
        <v/>
      </c>
    </row>
    <row r="17">
      <c r="G17" s="19">
        <f>IF(A17="","",IF(B17="Discount",-D17,D17))</f>
        <v/>
      </c>
      <c r="H17" s="19">
        <f>IF(G17="","",G17*E17/100)</f>
        <v/>
      </c>
      <c r="I17" s="19">
        <f>IF(G17="","",G17+H17)</f>
        <v/>
      </c>
    </row>
    <row r="18">
      <c r="G18" s="19">
        <f>IF(A18="","",IF(B18="Discount",-D18,D18))</f>
        <v/>
      </c>
      <c r="H18" s="19">
        <f>IF(G18="","",G18*E18/100)</f>
        <v/>
      </c>
      <c r="I18" s="19">
        <f>IF(G18="","",G18+H18)</f>
        <v/>
      </c>
    </row>
    <row r="19">
      <c r="G19" s="19">
        <f>IF(A19="","",IF(B19="Discount",-D19,D19))</f>
        <v/>
      </c>
      <c r="H19" s="19">
        <f>IF(G19="","",G19*E19/100)</f>
        <v/>
      </c>
      <c r="I19" s="19">
        <f>IF(G19="","",G19+H19)</f>
        <v/>
      </c>
    </row>
    <row r="20">
      <c r="G20" s="19">
        <f>IF(A20="","",IF(B20="Discount",-D20,D20))</f>
        <v/>
      </c>
      <c r="H20" s="19">
        <f>IF(G20="","",G20*E20/100)</f>
        <v/>
      </c>
      <c r="I20" s="19">
        <f>IF(G20="","",G20+H20)</f>
        <v/>
      </c>
    </row>
    <row r="21">
      <c r="G21" s="19">
        <f>IF(A21="","",IF(B21="Discount",-D21,D21))</f>
        <v/>
      </c>
      <c r="H21" s="19">
        <f>IF(G21="","",G21*E21/100)</f>
        <v/>
      </c>
      <c r="I21" s="19">
        <f>IF(G21="","",G21+H21)</f>
        <v/>
      </c>
    </row>
    <row r="22">
      <c r="G22" s="19">
        <f>IF(A22="","",IF(B22="Discount",-D22,D22))</f>
        <v/>
      </c>
      <c r="H22" s="19">
        <f>IF(G22="","",G22*E22/100)</f>
        <v/>
      </c>
      <c r="I22" s="19">
        <f>IF(G22="","",G22+H22)</f>
        <v/>
      </c>
    </row>
    <row r="23">
      <c r="G23" s="19">
        <f>IF(A23="","",IF(B23="Discount",-D23,D23))</f>
        <v/>
      </c>
      <c r="H23" s="19">
        <f>IF(G23="","",G23*E23/100)</f>
        <v/>
      </c>
      <c r="I23" s="19">
        <f>IF(G23="","",G23+H23)</f>
        <v/>
      </c>
    </row>
    <row r="24">
      <c r="G24" s="19">
        <f>IF(A24="","",IF(B24="Discount",-D24,D24))</f>
        <v/>
      </c>
      <c r="H24" s="19">
        <f>IF(G24="","",G24*E24/100)</f>
        <v/>
      </c>
      <c r="I24" s="19">
        <f>IF(G24="","",G24+H24)</f>
        <v/>
      </c>
    </row>
    <row r="25">
      <c r="G25" s="19">
        <f>IF(A25="","",IF(B25="Discount",-D25,D25))</f>
        <v/>
      </c>
      <c r="H25" s="19">
        <f>IF(G25="","",G25*E25/100)</f>
        <v/>
      </c>
      <c r="I25" s="19">
        <f>IF(G25="","",G25+H25)</f>
        <v/>
      </c>
    </row>
    <row r="26">
      <c r="G26" s="19">
        <f>IF(A26="","",IF(B26="Discount",-D26,D26))</f>
        <v/>
      </c>
      <c r="H26" s="19">
        <f>IF(G26="","",G26*E26/100)</f>
        <v/>
      </c>
      <c r="I26" s="19">
        <f>IF(G26="","",G26+H26)</f>
        <v/>
      </c>
    </row>
    <row r="27">
      <c r="G27" s="19">
        <f>IF(A27="","",IF(B27="Discount",-D27,D27))</f>
        <v/>
      </c>
      <c r="H27" s="19">
        <f>IF(G27="","",G27*E27/100)</f>
        <v/>
      </c>
      <c r="I27" s="19">
        <f>IF(G27="","",G27+H27)</f>
        <v/>
      </c>
    </row>
    <row r="28">
      <c r="G28" s="19">
        <f>IF(A28="","",IF(B28="Discount",-D28,D28))</f>
        <v/>
      </c>
      <c r="H28" s="19">
        <f>IF(G28="","",G28*E28/100)</f>
        <v/>
      </c>
      <c r="I28" s="19">
        <f>IF(G28="","",G28+H28)</f>
        <v/>
      </c>
    </row>
    <row r="29">
      <c r="G29" s="19">
        <f>IF(A29="","",IF(B29="Discount",-D29,D29))</f>
        <v/>
      </c>
      <c r="H29" s="19">
        <f>IF(G29="","",G29*E29/100)</f>
        <v/>
      </c>
      <c r="I29" s="19">
        <f>IF(G29="","",G29+H29)</f>
        <v/>
      </c>
    </row>
    <row r="30">
      <c r="G30" s="19">
        <f>IF(A30="","",IF(B30="Discount",-D30,D30))</f>
        <v/>
      </c>
      <c r="H30" s="19">
        <f>IF(G30="","",G30*E30/100)</f>
        <v/>
      </c>
      <c r="I30" s="19">
        <f>IF(G30="","",G30+H30)</f>
        <v/>
      </c>
    </row>
    <row r="31">
      <c r="G31" s="19">
        <f>IF(A31="","",IF(B31="Discount",-D31,D31))</f>
        <v/>
      </c>
      <c r="H31" s="19">
        <f>IF(G31="","",G31*E31/100)</f>
        <v/>
      </c>
      <c r="I31" s="19">
        <f>IF(G31="","",G31+H31)</f>
        <v/>
      </c>
    </row>
    <row r="32">
      <c r="G32" s="19">
        <f>IF(A32="","",IF(B32="Discount",-D32,D32))</f>
        <v/>
      </c>
      <c r="H32" s="19">
        <f>IF(G32="","",G32*E32/100)</f>
        <v/>
      </c>
      <c r="I32" s="19">
        <f>IF(G32="","",G32+H32)</f>
        <v/>
      </c>
    </row>
    <row r="33">
      <c r="G33" s="19">
        <f>IF(A33="","",IF(B33="Discount",-D33,D33))</f>
        <v/>
      </c>
      <c r="H33" s="19">
        <f>IF(G33="","",G33*E33/100)</f>
        <v/>
      </c>
      <c r="I33" s="19">
        <f>IF(G33="","",G33+H33)</f>
        <v/>
      </c>
    </row>
    <row r="34">
      <c r="G34" s="19">
        <f>IF(A34="","",IF(B34="Discount",-D34,D34))</f>
        <v/>
      </c>
      <c r="H34" s="19">
        <f>IF(G34="","",G34*E34/100)</f>
        <v/>
      </c>
      <c r="I34" s="19">
        <f>IF(G34="","",G34+H34)</f>
        <v/>
      </c>
    </row>
    <row r="35">
      <c r="G35" s="19">
        <f>IF(A35="","",IF(B35="Discount",-D35,D35))</f>
        <v/>
      </c>
      <c r="H35" s="19">
        <f>IF(G35="","",G35*E35/100)</f>
        <v/>
      </c>
      <c r="I35" s="19">
        <f>IF(G35="","",G35+H35)</f>
        <v/>
      </c>
    </row>
    <row r="36">
      <c r="G36" s="19">
        <f>IF(A36="","",IF(B36="Discount",-D36,D36))</f>
        <v/>
      </c>
      <c r="H36" s="19">
        <f>IF(G36="","",G36*E36/100)</f>
        <v/>
      </c>
      <c r="I36" s="19">
        <f>IF(G36="","",G36+H36)</f>
        <v/>
      </c>
    </row>
    <row r="37">
      <c r="G37" s="19">
        <f>IF(A37="","",IF(B37="Discount",-D37,D37))</f>
        <v/>
      </c>
      <c r="H37" s="19">
        <f>IF(G37="","",G37*E37/100)</f>
        <v/>
      </c>
      <c r="I37" s="19">
        <f>IF(G37="","",G37+H37)</f>
        <v/>
      </c>
    </row>
    <row r="38">
      <c r="G38" s="19">
        <f>IF(A38="","",IF(B38="Discount",-D38,D38))</f>
        <v/>
      </c>
      <c r="H38" s="19">
        <f>IF(G38="","",G38*E38/100)</f>
        <v/>
      </c>
      <c r="I38" s="19">
        <f>IF(G38="","",G38+H38)</f>
        <v/>
      </c>
    </row>
    <row r="39">
      <c r="G39" s="19">
        <f>IF(A39="","",IF(B39="Discount",-D39,D39))</f>
        <v/>
      </c>
      <c r="H39" s="19">
        <f>IF(G39="","",G39*E39/100)</f>
        <v/>
      </c>
      <c r="I39" s="19">
        <f>IF(G39="","",G39+H39)</f>
        <v/>
      </c>
    </row>
    <row r="40">
      <c r="G40" s="19">
        <f>IF(A40="","",IF(B40="Discount",-D40,D40))</f>
        <v/>
      </c>
      <c r="H40" s="19">
        <f>IF(G40="","",G40*E40/100)</f>
        <v/>
      </c>
      <c r="I40" s="19">
        <f>IF(G40="","",G40+H40)</f>
        <v/>
      </c>
    </row>
    <row r="41">
      <c r="G41" s="19">
        <f>IF(A41="","",IF(B41="Discount",-D41,D41))</f>
        <v/>
      </c>
      <c r="H41" s="19">
        <f>IF(G41="","",G41*E41/100)</f>
        <v/>
      </c>
      <c r="I41" s="19">
        <f>IF(G41="","",G41+H41)</f>
        <v/>
      </c>
    </row>
    <row r="42">
      <c r="G42" s="19">
        <f>IF(A42="","",IF(B42="Discount",-D42,D42))</f>
        <v/>
      </c>
      <c r="H42" s="19">
        <f>IF(G42="","",G42*E42/100)</f>
        <v/>
      </c>
      <c r="I42" s="19">
        <f>IF(G42="","",G42+H42)</f>
        <v/>
      </c>
    </row>
    <row r="43">
      <c r="G43" s="19">
        <f>IF(A43="","",IF(B43="Discount",-D43,D43))</f>
        <v/>
      </c>
      <c r="H43" s="19">
        <f>IF(G43="","",G43*E43/100)</f>
        <v/>
      </c>
      <c r="I43" s="19">
        <f>IF(G43="","",G43+H43)</f>
        <v/>
      </c>
    </row>
    <row r="44">
      <c r="G44" s="19">
        <f>IF(A44="","",IF(B44="Discount",-D44,D44))</f>
        <v/>
      </c>
      <c r="H44" s="19">
        <f>IF(G44="","",G44*E44/100)</f>
        <v/>
      </c>
      <c r="I44" s="19">
        <f>IF(G44="","",G44+H44)</f>
        <v/>
      </c>
    </row>
    <row r="45">
      <c r="G45" s="19">
        <f>IF(A45="","",IF(B45="Discount",-D45,D45))</f>
        <v/>
      </c>
      <c r="H45" s="19">
        <f>IF(G45="","",G45*E45/100)</f>
        <v/>
      </c>
      <c r="I45" s="19">
        <f>IF(G45="","",G45+H45)</f>
        <v/>
      </c>
    </row>
    <row r="46">
      <c r="G46" s="19">
        <f>IF(A46="","",IF(B46="Discount",-D46,D46))</f>
        <v/>
      </c>
      <c r="H46" s="19">
        <f>IF(G46="","",G46*E46/100)</f>
        <v/>
      </c>
      <c r="I46" s="19">
        <f>IF(G46="","",G46+H46)</f>
        <v/>
      </c>
    </row>
    <row r="47">
      <c r="G47" s="19">
        <f>IF(A47="","",IF(B47="Discount",-D47,D47))</f>
        <v/>
      </c>
      <c r="H47" s="19">
        <f>IF(G47="","",G47*E47/100)</f>
        <v/>
      </c>
      <c r="I47" s="19">
        <f>IF(G47="","",G47+H47)</f>
        <v/>
      </c>
    </row>
    <row r="48">
      <c r="G48" s="19">
        <f>IF(A48="","",IF(B48="Discount",-D48,D48))</f>
        <v/>
      </c>
      <c r="H48" s="19">
        <f>IF(G48="","",G48*E48/100)</f>
        <v/>
      </c>
      <c r="I48" s="19">
        <f>IF(G48="","",G48+H48)</f>
        <v/>
      </c>
    </row>
    <row r="49">
      <c r="G49" s="19">
        <f>IF(A49="","",IF(B49="Discount",-D49,D49))</f>
        <v/>
      </c>
      <c r="H49" s="19">
        <f>IF(G49="","",G49*E49/100)</f>
        <v/>
      </c>
      <c r="I49" s="19">
        <f>IF(G49="","",G49+H49)</f>
        <v/>
      </c>
    </row>
    <row r="50">
      <c r="G50" s="19">
        <f>IF(A50="","",IF(B50="Discount",-D50,D50))</f>
        <v/>
      </c>
      <c r="H50" s="19">
        <f>IF(G50="","",G50*E50/100)</f>
        <v/>
      </c>
      <c r="I50" s="19">
        <f>IF(G50="","",G50+H50)</f>
        <v/>
      </c>
    </row>
    <row r="51">
      <c r="G51" s="19">
        <f>IF(A51="","",IF(B51="Discount",-D51,D51))</f>
        <v/>
      </c>
      <c r="H51" s="19">
        <f>IF(G51="","",G51*E51/100)</f>
        <v/>
      </c>
      <c r="I51" s="19">
        <f>IF(G51="","",G51+H51)</f>
        <v/>
      </c>
    </row>
    <row r="52">
      <c r="G52" s="19">
        <f>IF(A52="","",IF(B52="Discount",-D52,D52))</f>
        <v/>
      </c>
      <c r="H52" s="19">
        <f>IF(G52="","",G52*E52/100)</f>
        <v/>
      </c>
      <c r="I52" s="19">
        <f>IF(G52="","",G52+H52)</f>
        <v/>
      </c>
    </row>
    <row r="53">
      <c r="G53" s="19">
        <f>IF(A53="","",IF(B53="Discount",-D53,D53))</f>
        <v/>
      </c>
      <c r="H53" s="19">
        <f>IF(G53="","",G53*E53/100)</f>
        <v/>
      </c>
      <c r="I53" s="19">
        <f>IF(G53="","",G53+H53)</f>
        <v/>
      </c>
    </row>
    <row r="54">
      <c r="G54" s="19">
        <f>IF(A54="","",IF(B54="Discount",-D54,D54))</f>
        <v/>
      </c>
      <c r="H54" s="19">
        <f>IF(G54="","",G54*E54/100)</f>
        <v/>
      </c>
      <c r="I54" s="19">
        <f>IF(G54="","",G54+H54)</f>
        <v/>
      </c>
    </row>
    <row r="55">
      <c r="G55" s="19">
        <f>IF(A55="","",IF(B55="Discount",-D55,D55))</f>
        <v/>
      </c>
      <c r="H55" s="19">
        <f>IF(G55="","",G55*E55/100)</f>
        <v/>
      </c>
      <c r="I55" s="19">
        <f>IF(G55="","",G55+H55)</f>
        <v/>
      </c>
    </row>
    <row r="56">
      <c r="G56" s="19">
        <f>IF(A56="","",IF(B56="Discount",-D56,D56))</f>
        <v/>
      </c>
      <c r="H56" s="19">
        <f>IF(G56="","",G56*E56/100)</f>
        <v/>
      </c>
      <c r="I56" s="19">
        <f>IF(G56="","",G56+H56)</f>
        <v/>
      </c>
    </row>
    <row r="57">
      <c r="G57" s="19">
        <f>IF(A57="","",IF(B57="Discount",-D57,D57))</f>
        <v/>
      </c>
      <c r="H57" s="19">
        <f>IF(G57="","",G57*E57/100)</f>
        <v/>
      </c>
      <c r="I57" s="19">
        <f>IF(G57="","",G57+H57)</f>
        <v/>
      </c>
    </row>
    <row r="58">
      <c r="G58" s="19">
        <f>IF(A58="","",IF(B58="Discount",-D58,D58))</f>
        <v/>
      </c>
      <c r="H58" s="19">
        <f>IF(G58="","",G58*E58/100)</f>
        <v/>
      </c>
      <c r="I58" s="19">
        <f>IF(G58="","",G58+H58)</f>
        <v/>
      </c>
    </row>
    <row r="59">
      <c r="G59" s="19">
        <f>IF(A59="","",IF(B59="Discount",-D59,D59))</f>
        <v/>
      </c>
      <c r="H59" s="19">
        <f>IF(G59="","",G59*E59/100)</f>
        <v/>
      </c>
      <c r="I59" s="19">
        <f>IF(G59="","",G59+H59)</f>
        <v/>
      </c>
    </row>
    <row r="60">
      <c r="G60" s="19">
        <f>IF(A60="","",IF(B60="Discount",-D60,D60))</f>
        <v/>
      </c>
      <c r="H60" s="19">
        <f>IF(G60="","",G60*E60/100)</f>
        <v/>
      </c>
      <c r="I60" s="19">
        <f>IF(G60="","",G60+H60)</f>
        <v/>
      </c>
    </row>
    <row r="61">
      <c r="G61" s="19">
        <f>IF(A61="","",IF(B61="Discount",-D61,D61))</f>
        <v/>
      </c>
      <c r="H61" s="19">
        <f>IF(G61="","",G61*E61/100)</f>
        <v/>
      </c>
      <c r="I61" s="19">
        <f>IF(G61="","",G61+H61)</f>
        <v/>
      </c>
    </row>
    <row r="62">
      <c r="G62" s="19">
        <f>IF(A62="","",IF(B62="Discount",-D62,D62))</f>
        <v/>
      </c>
      <c r="H62" s="19">
        <f>IF(G62="","",G62*E62/100)</f>
        <v/>
      </c>
      <c r="I62" s="19">
        <f>IF(G62="","",G62+H62)</f>
        <v/>
      </c>
    </row>
    <row r="63">
      <c r="G63" s="19">
        <f>IF(A63="","",IF(B63="Discount",-D63,D63))</f>
        <v/>
      </c>
      <c r="H63" s="19">
        <f>IF(G63="","",G63*E63/100)</f>
        <v/>
      </c>
      <c r="I63" s="19">
        <f>IF(G63="","",G63+H63)</f>
        <v/>
      </c>
    </row>
    <row r="64">
      <c r="G64" s="19">
        <f>IF(A64="","",IF(B64="Discount",-D64,D64))</f>
        <v/>
      </c>
      <c r="H64" s="19">
        <f>IF(G64="","",G64*E64/100)</f>
        <v/>
      </c>
      <c r="I64" s="19">
        <f>IF(G64="","",G64+H64)</f>
        <v/>
      </c>
    </row>
    <row r="65">
      <c r="G65" s="19">
        <f>IF(A65="","",IF(B65="Discount",-D65,D65))</f>
        <v/>
      </c>
      <c r="H65" s="19">
        <f>IF(G65="","",G65*E65/100)</f>
        <v/>
      </c>
      <c r="I65" s="19">
        <f>IF(G65="","",G65+H65)</f>
        <v/>
      </c>
    </row>
    <row r="66">
      <c r="G66" s="19">
        <f>IF(A66="","",IF(B66="Discount",-D66,D66))</f>
        <v/>
      </c>
      <c r="H66" s="19">
        <f>IF(G66="","",G66*E66/100)</f>
        <v/>
      </c>
      <c r="I66" s="19">
        <f>IF(G66="","",G66+H66)</f>
        <v/>
      </c>
    </row>
    <row r="67">
      <c r="G67" s="19">
        <f>IF(A67="","",IF(B67="Discount",-D67,D67))</f>
        <v/>
      </c>
      <c r="H67" s="19">
        <f>IF(G67="","",G67*E67/100)</f>
        <v/>
      </c>
      <c r="I67" s="19">
        <f>IF(G67="","",G67+H67)</f>
        <v/>
      </c>
    </row>
    <row r="68">
      <c r="G68" s="19">
        <f>IF(A68="","",IF(B68="Discount",-D68,D68))</f>
        <v/>
      </c>
      <c r="H68" s="19">
        <f>IF(G68="","",G68*E68/100)</f>
        <v/>
      </c>
      <c r="I68" s="19">
        <f>IF(G68="","",G68+H68)</f>
        <v/>
      </c>
    </row>
    <row r="69">
      <c r="G69" s="19">
        <f>IF(A69="","",IF(B69="Discount",-D69,D69))</f>
        <v/>
      </c>
      <c r="H69" s="19">
        <f>IF(G69="","",G69*E69/100)</f>
        <v/>
      </c>
      <c r="I69" s="19">
        <f>IF(G69="","",G69+H69)</f>
        <v/>
      </c>
    </row>
    <row r="70">
      <c r="G70" s="19">
        <f>IF(A70="","",IF(B70="Discount",-D70,D70))</f>
        <v/>
      </c>
      <c r="H70" s="19">
        <f>IF(G70="","",G70*E70/100)</f>
        <v/>
      </c>
      <c r="I70" s="19">
        <f>IF(G70="","",G70+H70)</f>
        <v/>
      </c>
    </row>
    <row r="71">
      <c r="G71" s="19">
        <f>IF(A71="","",IF(B71="Discount",-D71,D71))</f>
        <v/>
      </c>
      <c r="H71" s="19">
        <f>IF(G71="","",G71*E71/100)</f>
        <v/>
      </c>
      <c r="I71" s="19">
        <f>IF(G71="","",G71+H71)</f>
        <v/>
      </c>
    </row>
    <row r="72">
      <c r="G72" s="19">
        <f>IF(A72="","",IF(B72="Discount",-D72,D72))</f>
        <v/>
      </c>
      <c r="H72" s="19">
        <f>IF(G72="","",G72*E72/100)</f>
        <v/>
      </c>
      <c r="I72" s="19">
        <f>IF(G72="","",G72+H72)</f>
        <v/>
      </c>
    </row>
    <row r="73">
      <c r="G73" s="19">
        <f>IF(A73="","",IF(B73="Discount",-D73,D73))</f>
        <v/>
      </c>
      <c r="H73" s="19">
        <f>IF(G73="","",G73*E73/100)</f>
        <v/>
      </c>
      <c r="I73" s="19">
        <f>IF(G73="","",G73+H73)</f>
        <v/>
      </c>
    </row>
    <row r="74">
      <c r="G74" s="19">
        <f>IF(A74="","",IF(B74="Discount",-D74,D74))</f>
        <v/>
      </c>
      <c r="H74" s="19">
        <f>IF(G74="","",G74*E74/100)</f>
        <v/>
      </c>
      <c r="I74" s="19">
        <f>IF(G74="","",G74+H74)</f>
        <v/>
      </c>
    </row>
    <row r="75">
      <c r="G75" s="19">
        <f>IF(A75="","",IF(B75="Discount",-D75,D75))</f>
        <v/>
      </c>
      <c r="H75" s="19">
        <f>IF(G75="","",G75*E75/100)</f>
        <v/>
      </c>
      <c r="I75" s="19">
        <f>IF(G75="","",G75+H75)</f>
        <v/>
      </c>
    </row>
    <row r="76">
      <c r="G76" s="19">
        <f>IF(A76="","",IF(B76="Discount",-D76,D76))</f>
        <v/>
      </c>
      <c r="H76" s="19">
        <f>IF(G76="","",G76*E76/100)</f>
        <v/>
      </c>
      <c r="I76" s="19">
        <f>IF(G76="","",G76+H76)</f>
        <v/>
      </c>
    </row>
    <row r="77">
      <c r="G77" s="19">
        <f>IF(A77="","",IF(B77="Discount",-D77,D77))</f>
        <v/>
      </c>
      <c r="H77" s="19">
        <f>IF(G77="","",G77*E77/100)</f>
        <v/>
      </c>
      <c r="I77" s="19">
        <f>IF(G77="","",G77+H77)</f>
        <v/>
      </c>
    </row>
    <row r="78">
      <c r="G78" s="19">
        <f>IF(A78="","",IF(B78="Discount",-D78,D78))</f>
        <v/>
      </c>
      <c r="H78" s="19">
        <f>IF(G78="","",G78*E78/100)</f>
        <v/>
      </c>
      <c r="I78" s="19">
        <f>IF(G78="","",G78+H78)</f>
        <v/>
      </c>
    </row>
    <row r="79">
      <c r="G79" s="19">
        <f>IF(A79="","",IF(B79="Discount",-D79,D79))</f>
        <v/>
      </c>
      <c r="H79" s="19">
        <f>IF(G79="","",G79*E79/100)</f>
        <v/>
      </c>
      <c r="I79" s="19">
        <f>IF(G79="","",G79+H79)</f>
        <v/>
      </c>
    </row>
    <row r="80">
      <c r="G80" s="19">
        <f>IF(A80="","",IF(B80="Discount",-D80,D80))</f>
        <v/>
      </c>
      <c r="H80" s="19">
        <f>IF(G80="","",G80*E80/100)</f>
        <v/>
      </c>
      <c r="I80" s="19">
        <f>IF(G80="","",G80+H80)</f>
        <v/>
      </c>
    </row>
    <row r="81">
      <c r="G81" s="19">
        <f>IF(A81="","",IF(B81="Discount",-D81,D81))</f>
        <v/>
      </c>
      <c r="H81" s="19">
        <f>IF(G81="","",G81*E81/100)</f>
        <v/>
      </c>
      <c r="I81" s="19">
        <f>IF(G81="","",G81+H81)</f>
        <v/>
      </c>
    </row>
    <row r="82">
      <c r="G82" s="19">
        <f>IF(A82="","",IF(B82="Discount",-D82,D82))</f>
        <v/>
      </c>
      <c r="H82" s="19">
        <f>IF(G82="","",G82*E82/100)</f>
        <v/>
      </c>
      <c r="I82" s="19">
        <f>IF(G82="","",G82+H82)</f>
        <v/>
      </c>
    </row>
    <row r="83">
      <c r="G83" s="19">
        <f>IF(A83="","",IF(B83="Discount",-D83,D83))</f>
        <v/>
      </c>
      <c r="H83" s="19">
        <f>IF(G83="","",G83*E83/100)</f>
        <v/>
      </c>
      <c r="I83" s="19">
        <f>IF(G83="","",G83+H83)</f>
        <v/>
      </c>
    </row>
    <row r="84">
      <c r="G84" s="19">
        <f>IF(A84="","",IF(B84="Discount",-D84,D84))</f>
        <v/>
      </c>
      <c r="H84" s="19">
        <f>IF(G84="","",G84*E84/100)</f>
        <v/>
      </c>
      <c r="I84" s="19">
        <f>IF(G84="","",G84+H84)</f>
        <v/>
      </c>
    </row>
    <row r="85">
      <c r="G85" s="19">
        <f>IF(A85="","",IF(B85="Discount",-D85,D85))</f>
        <v/>
      </c>
      <c r="H85" s="19">
        <f>IF(G85="","",G85*E85/100)</f>
        <v/>
      </c>
      <c r="I85" s="19">
        <f>IF(G85="","",G85+H85)</f>
        <v/>
      </c>
    </row>
    <row r="86">
      <c r="G86" s="19">
        <f>IF(A86="","",IF(B86="Discount",-D86,D86))</f>
        <v/>
      </c>
      <c r="H86" s="19">
        <f>IF(G86="","",G86*E86/100)</f>
        <v/>
      </c>
      <c r="I86" s="19">
        <f>IF(G86="","",G86+H86)</f>
        <v/>
      </c>
    </row>
    <row r="87">
      <c r="G87" s="19">
        <f>IF(A87="","",IF(B87="Discount",-D87,D87))</f>
        <v/>
      </c>
      <c r="H87" s="19">
        <f>IF(G87="","",G87*E87/100)</f>
        <v/>
      </c>
      <c r="I87" s="19">
        <f>IF(G87="","",G87+H87)</f>
        <v/>
      </c>
    </row>
    <row r="88">
      <c r="G88" s="19">
        <f>IF(A88="","",IF(B88="Discount",-D88,D88))</f>
        <v/>
      </c>
      <c r="H88" s="19">
        <f>IF(G88="","",G88*E88/100)</f>
        <v/>
      </c>
      <c r="I88" s="19">
        <f>IF(G88="","",G88+H88)</f>
        <v/>
      </c>
    </row>
    <row r="89">
      <c r="G89" s="19">
        <f>IF(A89="","",IF(B89="Discount",-D89,D89))</f>
        <v/>
      </c>
      <c r="H89" s="19">
        <f>IF(G89="","",G89*E89/100)</f>
        <v/>
      </c>
      <c r="I89" s="19">
        <f>IF(G89="","",G89+H89)</f>
        <v/>
      </c>
    </row>
    <row r="90">
      <c r="G90" s="19">
        <f>IF(A90="","",IF(B90="Discount",-D90,D90))</f>
        <v/>
      </c>
      <c r="H90" s="19">
        <f>IF(G90="","",G90*E90/100)</f>
        <v/>
      </c>
      <c r="I90" s="19">
        <f>IF(G90="","",G90+H90)</f>
        <v/>
      </c>
    </row>
    <row r="91">
      <c r="G91" s="19">
        <f>IF(A91="","",IF(B91="Discount",-D91,D91))</f>
        <v/>
      </c>
      <c r="H91" s="19">
        <f>IF(G91="","",G91*E91/100)</f>
        <v/>
      </c>
      <c r="I91" s="19">
        <f>IF(G91="","",G91+H91)</f>
        <v/>
      </c>
    </row>
    <row r="92">
      <c r="G92" s="19">
        <f>IF(A92="","",IF(B92="Discount",-D92,D92))</f>
        <v/>
      </c>
      <c r="H92" s="19">
        <f>IF(G92="","",G92*E92/100)</f>
        <v/>
      </c>
      <c r="I92" s="19">
        <f>IF(G92="","",G92+H92)</f>
        <v/>
      </c>
    </row>
    <row r="93">
      <c r="G93" s="19">
        <f>IF(A93="","",IF(B93="Discount",-D93,D93))</f>
        <v/>
      </c>
      <c r="H93" s="19">
        <f>IF(G93="","",G93*E93/100)</f>
        <v/>
      </c>
      <c r="I93" s="19">
        <f>IF(G93="","",G93+H93)</f>
        <v/>
      </c>
    </row>
    <row r="94">
      <c r="G94" s="19">
        <f>IF(A94="","",IF(B94="Discount",-D94,D94))</f>
        <v/>
      </c>
      <c r="H94" s="19">
        <f>IF(G94="","",G94*E94/100)</f>
        <v/>
      </c>
      <c r="I94" s="19">
        <f>IF(G94="","",G94+H94)</f>
        <v/>
      </c>
    </row>
    <row r="95">
      <c r="G95" s="19">
        <f>IF(A95="","",IF(B95="Discount",-D95,D95))</f>
        <v/>
      </c>
      <c r="H95" s="19">
        <f>IF(G95="","",G95*E95/100)</f>
        <v/>
      </c>
      <c r="I95" s="19">
        <f>IF(G95="","",G95+H95)</f>
        <v/>
      </c>
    </row>
    <row r="96">
      <c r="G96" s="19">
        <f>IF(A96="","",IF(B96="Discount",-D96,D96))</f>
        <v/>
      </c>
      <c r="H96" s="19">
        <f>IF(G96="","",G96*E96/100)</f>
        <v/>
      </c>
      <c r="I96" s="19">
        <f>IF(G96="","",G96+H96)</f>
        <v/>
      </c>
    </row>
    <row r="97">
      <c r="G97" s="19">
        <f>IF(A97="","",IF(B97="Discount",-D97,D97))</f>
        <v/>
      </c>
      <c r="H97" s="19">
        <f>IF(G97="","",G97*E97/100)</f>
        <v/>
      </c>
      <c r="I97" s="19">
        <f>IF(G97="","",G97+H97)</f>
        <v/>
      </c>
    </row>
    <row r="98">
      <c r="G98" s="19">
        <f>IF(A98="","",IF(B98="Discount",-D98,D98))</f>
        <v/>
      </c>
      <c r="H98" s="19">
        <f>IF(G98="","",G98*E98/100)</f>
        <v/>
      </c>
      <c r="I98" s="19">
        <f>IF(G98="","",G98+H98)</f>
        <v/>
      </c>
    </row>
    <row r="99">
      <c r="G99" s="19">
        <f>IF(A99="","",IF(B99="Discount",-D99,D99))</f>
        <v/>
      </c>
      <c r="H99" s="19">
        <f>IF(G99="","",G99*E99/100)</f>
        <v/>
      </c>
      <c r="I99" s="19">
        <f>IF(G99="","",G99+H99)</f>
        <v/>
      </c>
    </row>
  </sheetData>
  <autoFilter ref="A3:I3"/>
  <mergeCells count="2">
    <mergeCell ref="A1:I1"/>
    <mergeCell ref="A2:I2"/>
  </mergeCells>
  <conditionalFormatting sqref="E4:E1000">
    <cfRule type="expression" priority="1" dxfId="2">
      <formula>AND($F4="Reverse Charge",$E4&lt;&gt;0)</formula>
    </cfRule>
  </conditionalFormatting>
  <dataValidations count="2">
    <dataValidation sqref="B4:B500" showDropDown="0" showInputMessage="0" showErrorMessage="0" allowBlank="1" type="list">
      <formula1>"Zuschlag,Rabatt"</formula1>
    </dataValidation>
    <dataValidation sqref="F4:F500" showDropDown="0" showInputMessage="0" showErrorMessage="0" allowBlank="1" type="list">
      <formula1>"Standard (19%),Ermäßigt (7%),Steuerfrei (0%),Reverse Charge,Kleinunternehmer"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tabColor rgb="FF2E74B5"/>
    <outlinePr summaryBelow="1" summaryRight="1"/>
    <pageSetUpPr/>
  </sheetPr>
  <dimension ref="A1:J49"/>
  <sheetViews>
    <sheetView showGridLines="0" workbookViewId="0">
      <pane ySplit="3" topLeftCell="A4" activePane="bottomLeft" state="frozen"/>
      <selection pane="bottomLeft" activeCell="A1" sqref="A1:J1"/>
    </sheetView>
  </sheetViews>
  <sheetFormatPr baseColWidth="10" defaultColWidth="8.83203125" defaultRowHeight="15"/>
  <cols>
    <col width="16" customWidth="1" style="50" min="1" max="1"/>
    <col width="22" customWidth="1" style="50" min="2" max="2"/>
    <col width="26" customWidth="1" style="50" min="3" max="3"/>
    <col width="14" customWidth="1" style="50" min="4" max="4"/>
    <col width="16" customWidth="1" style="50" min="5" max="5"/>
    <col width="18" customWidth="1" style="50" min="6" max="6"/>
    <col width="10" customWidth="1" style="50" min="7" max="8"/>
    <col width="12" customWidth="1" style="50" min="9" max="9"/>
    <col width="42" customWidth="1" style="50" min="10" max="10"/>
  </cols>
  <sheetData>
    <row r="1" ht="30" customHeight="1" s="50">
      <c r="A1" s="70" t="inlineStr">
        <is>
          <t>ZAHLUNGSBEDINGUNGEN</t>
        </is>
      </c>
    </row>
    <row r="2">
      <c r="A2" s="54" t="inlineStr">
        <is>
          <t>Eine Zeile pro Rechnung. IBAN Pflicht bei Überweisung. Skonto: Ja → Skonto % und Tage ausfüllen.</t>
        </is>
      </c>
    </row>
    <row r="3">
      <c r="A3" s="4" t="inlineStr">
        <is>
          <t>Rechnungs-ID</t>
        </is>
      </c>
      <c r="B3" s="4" t="inlineStr">
        <is>
          <t>Zahlungsart</t>
        </is>
      </c>
      <c r="C3" s="2" t="inlineStr">
        <is>
          <t>IBAN</t>
        </is>
      </c>
      <c r="D3" s="2" t="inlineStr">
        <is>
          <t>BIC</t>
        </is>
      </c>
      <c r="E3" s="4" t="inlineStr">
        <is>
          <t>Fälligkeitsdatum</t>
        </is>
      </c>
      <c r="F3" s="2" t="inlineStr">
        <is>
          <t>Zahlungsreferenz</t>
        </is>
      </c>
      <c r="G3" s="4" t="inlineStr">
        <is>
          <t>Skonto?</t>
        </is>
      </c>
      <c r="H3" s="2" t="inlineStr">
        <is>
          <t>Skonto %</t>
        </is>
      </c>
      <c r="I3" s="2" t="inlineStr">
        <is>
          <t>Skonto-Tage</t>
        </is>
      </c>
      <c r="J3" s="18" t="inlineStr">
        <is>
          <t>Zahlungsbedingung (Text)</t>
        </is>
      </c>
    </row>
    <row r="4" ht="22" customHeight="1" s="50">
      <c r="A4" s="17" t="n"/>
      <c r="B4" s="17" t="n"/>
      <c r="C4" s="17" t="n"/>
      <c r="D4" s="17" t="n"/>
      <c r="E4" s="17" t="n"/>
      <c r="F4" s="17" t="n"/>
      <c r="G4" s="17" t="n"/>
      <c r="H4" s="17" t="n"/>
      <c r="I4" s="17" t="n"/>
      <c r="J4" s="29">
        <f>IF(A4="","",IF(G4="Ja","Zahlbar bis "&amp;TEXT(E4,"DD.MM.YYYY")&amp;" · "&amp;H4&amp;"% Skonto bei Zahlung innerhalb "&amp;I4&amp;" Tagen","Zahlbar bis "&amp;TEXT(E4,"DD.MM.YYYY")))</f>
        <v/>
      </c>
    </row>
    <row r="5" ht="22" customHeight="1" s="50">
      <c r="A5" s="17" t="n"/>
      <c r="B5" s="17" t="n"/>
      <c r="C5" s="17" t="n"/>
      <c r="D5" s="17" t="n"/>
      <c r="E5" s="17" t="n"/>
      <c r="F5" s="17" t="n"/>
      <c r="G5" s="17" t="n"/>
      <c r="H5" s="17" t="n"/>
      <c r="I5" s="17" t="n"/>
      <c r="J5" s="29">
        <f>IF(A5="","",IF(G5="Ja","Zahlbar bis "&amp;TEXT(E5,"DD.MM.YYYY")&amp;" · "&amp;H5&amp;"% Skonto bei Zahlung innerhalb "&amp;I5&amp;" Tagen","Zahlbar bis "&amp;TEXT(E5,"DD.MM.YYYY")))</f>
        <v/>
      </c>
    </row>
    <row r="6">
      <c r="J6" s="29">
        <f>IF(A6="","",IF(G6="Ja","Zahlbar bis "&amp;TEXT(E6,"DD.MM.YYYY")&amp;" · "&amp;H6&amp;"% Skonto bei Zahlung innerhalb "&amp;I6&amp;" Tagen","Zahlbar bis "&amp;TEXT(E6,"DD.MM.YYYY")))</f>
        <v/>
      </c>
    </row>
    <row r="7">
      <c r="J7" s="29">
        <f>IF(A7="","",IF(G7="Ja","Zahlbar bis "&amp;TEXT(E7,"DD.MM.YYYY")&amp;" · "&amp;H7&amp;"% Skonto bei Zahlung innerhalb "&amp;I7&amp;" Tagen","Zahlbar bis "&amp;TEXT(E7,"DD.MM.YYYY")))</f>
        <v/>
      </c>
    </row>
    <row r="8">
      <c r="J8" s="29">
        <f>IF(A8="","",IF(G8="Ja","Zahlbar bis "&amp;TEXT(E8,"DD.MM.YYYY")&amp;" · "&amp;H8&amp;"% Skonto bei Zahlung innerhalb "&amp;I8&amp;" Tagen","Zahlbar bis "&amp;TEXT(E8,"DD.MM.YYYY")))</f>
        <v/>
      </c>
    </row>
    <row r="9">
      <c r="J9" s="29">
        <f>IF(A9="","",IF(G9="Ja","Zahlbar bis "&amp;TEXT(E9,"DD.MM.YYYY")&amp;" · "&amp;H9&amp;"% Skonto bei Zahlung innerhalb "&amp;I9&amp;" Tagen","Zahlbar bis "&amp;TEXT(E9,"DD.MM.YYYY")))</f>
        <v/>
      </c>
    </row>
    <row r="10">
      <c r="J10" s="29">
        <f>IF(A10="","",IF(G10="Ja","Zahlbar bis "&amp;TEXT(E10,"DD.MM.YYYY")&amp;" · "&amp;H10&amp;"% Skonto bei Zahlung innerhalb "&amp;I10&amp;" Tagen","Zahlbar bis "&amp;TEXT(E10,"DD.MM.YYYY")))</f>
        <v/>
      </c>
    </row>
    <row r="11">
      <c r="J11" s="29">
        <f>IF(A11="","",IF(G11="Ja","Zahlbar bis "&amp;TEXT(E11,"DD.MM.YYYY")&amp;" · "&amp;H11&amp;"% Skonto bei Zahlung innerhalb "&amp;I11&amp;" Tagen","Zahlbar bis "&amp;TEXT(E11,"DD.MM.YYYY")))</f>
        <v/>
      </c>
    </row>
    <row r="12">
      <c r="J12" s="29">
        <f>IF(A12="","",IF(G12="Ja","Zahlbar bis "&amp;TEXT(E12,"DD.MM.YYYY")&amp;" · "&amp;H12&amp;"% Skonto bei Zahlung innerhalb "&amp;I12&amp;" Tagen","Zahlbar bis "&amp;TEXT(E12,"DD.MM.YYYY")))</f>
        <v/>
      </c>
    </row>
    <row r="13">
      <c r="J13" s="29">
        <f>IF(A13="","",IF(G13="Ja","Zahlbar bis "&amp;TEXT(E13,"DD.MM.YYYY")&amp;" · "&amp;H13&amp;"% Skonto bei Zahlung innerhalb "&amp;I13&amp;" Tagen","Zahlbar bis "&amp;TEXT(E13,"DD.MM.YYYY")))</f>
        <v/>
      </c>
    </row>
    <row r="14">
      <c r="J14" s="29">
        <f>IF(A14="","",IF(G14="Ja","Zahlbar bis "&amp;TEXT(E14,"DD.MM.YYYY")&amp;" · "&amp;H14&amp;"% Skonto bei Zahlung innerhalb "&amp;I14&amp;" Tagen","Zahlbar bis "&amp;TEXT(E14,"DD.MM.YYYY")))</f>
        <v/>
      </c>
    </row>
    <row r="15">
      <c r="J15" s="29">
        <f>IF(A15="","",IF(G15="Ja","Zahlbar bis "&amp;TEXT(E15,"DD.MM.YYYY")&amp;" · "&amp;H15&amp;"% Skonto bei Zahlung innerhalb "&amp;I15&amp;" Tagen","Zahlbar bis "&amp;TEXT(E15,"DD.MM.YYYY")))</f>
        <v/>
      </c>
    </row>
    <row r="16">
      <c r="J16" s="29">
        <f>IF(A16="","",IF(G16="Ja","Zahlbar bis "&amp;TEXT(E16,"DD.MM.YYYY")&amp;" · "&amp;H16&amp;"% Skonto bei Zahlung innerhalb "&amp;I16&amp;" Tagen","Zahlbar bis "&amp;TEXT(E16,"DD.MM.YYYY")))</f>
        <v/>
      </c>
    </row>
    <row r="17">
      <c r="J17" s="29">
        <f>IF(A17="","",IF(G17="Ja","Zahlbar bis "&amp;TEXT(E17,"DD.MM.YYYY")&amp;" · "&amp;H17&amp;"% Skonto bei Zahlung innerhalb "&amp;I17&amp;" Tagen","Zahlbar bis "&amp;TEXT(E17,"DD.MM.YYYY")))</f>
        <v/>
      </c>
    </row>
    <row r="18">
      <c r="J18" s="29">
        <f>IF(A18="","",IF(G18="Ja","Zahlbar bis "&amp;TEXT(E18,"DD.MM.YYYY")&amp;" · "&amp;H18&amp;"% Skonto bei Zahlung innerhalb "&amp;I18&amp;" Tagen","Zahlbar bis "&amp;TEXT(E18,"DD.MM.YYYY")))</f>
        <v/>
      </c>
    </row>
    <row r="19">
      <c r="J19" s="29">
        <f>IF(A19="","",IF(G19="Ja","Zahlbar bis "&amp;TEXT(E19,"DD.MM.YYYY")&amp;" · "&amp;H19&amp;"% Skonto bei Zahlung innerhalb "&amp;I19&amp;" Tagen","Zahlbar bis "&amp;TEXT(E19,"DD.MM.YYYY")))</f>
        <v/>
      </c>
    </row>
    <row r="20">
      <c r="J20" s="29">
        <f>IF(A20="","",IF(G20="Ja","Zahlbar bis "&amp;TEXT(E20,"DD.MM.YYYY")&amp;" · "&amp;H20&amp;"% Skonto bei Zahlung innerhalb "&amp;I20&amp;" Tagen","Zahlbar bis "&amp;TEXT(E20,"DD.MM.YYYY")))</f>
        <v/>
      </c>
    </row>
    <row r="21">
      <c r="J21" s="29">
        <f>IF(A21="","",IF(G21="Ja","Zahlbar bis "&amp;TEXT(E21,"DD.MM.YYYY")&amp;" · "&amp;H21&amp;"% Skonto bei Zahlung innerhalb "&amp;I21&amp;" Tagen","Zahlbar bis "&amp;TEXT(E21,"DD.MM.YYYY")))</f>
        <v/>
      </c>
    </row>
    <row r="22">
      <c r="J22" s="29">
        <f>IF(A22="","",IF(G22="Ja","Zahlbar bis "&amp;TEXT(E22,"DD.MM.YYYY")&amp;" · "&amp;H22&amp;"% Skonto bei Zahlung innerhalb "&amp;I22&amp;" Tagen","Zahlbar bis "&amp;TEXT(E22,"DD.MM.YYYY")))</f>
        <v/>
      </c>
    </row>
    <row r="23">
      <c r="J23" s="29">
        <f>IF(A23="","",IF(G23="Ja","Zahlbar bis "&amp;TEXT(E23,"DD.MM.YYYY")&amp;" · "&amp;H23&amp;"% Skonto bei Zahlung innerhalb "&amp;I23&amp;" Tagen","Zahlbar bis "&amp;TEXT(E23,"DD.MM.YYYY")))</f>
        <v/>
      </c>
    </row>
    <row r="24">
      <c r="J24" s="29">
        <f>IF(A24="","",IF(G24="Ja","Zahlbar bis "&amp;TEXT(E24,"DD.MM.YYYY")&amp;" · "&amp;H24&amp;"% Skonto bei Zahlung innerhalb "&amp;I24&amp;" Tagen","Zahlbar bis "&amp;TEXT(E24,"DD.MM.YYYY")))</f>
        <v/>
      </c>
    </row>
    <row r="25">
      <c r="J25" s="29">
        <f>IF(A25="","",IF(G25="Ja","Zahlbar bis "&amp;TEXT(E25,"DD.MM.YYYY")&amp;" · "&amp;H25&amp;"% Skonto bei Zahlung innerhalb "&amp;I25&amp;" Tagen","Zahlbar bis "&amp;TEXT(E25,"DD.MM.YYYY")))</f>
        <v/>
      </c>
    </row>
    <row r="26">
      <c r="J26" s="29">
        <f>IF(A26="","",IF(G26="Ja","Zahlbar bis "&amp;TEXT(E26,"DD.MM.YYYY")&amp;" · "&amp;H26&amp;"% Skonto bei Zahlung innerhalb "&amp;I26&amp;" Tagen","Zahlbar bis "&amp;TEXT(E26,"DD.MM.YYYY")))</f>
        <v/>
      </c>
    </row>
    <row r="27">
      <c r="J27" s="29">
        <f>IF(A27="","",IF(G27="Ja","Zahlbar bis "&amp;TEXT(E27,"DD.MM.YYYY")&amp;" · "&amp;H27&amp;"% Skonto bei Zahlung innerhalb "&amp;I27&amp;" Tagen","Zahlbar bis "&amp;TEXT(E27,"DD.MM.YYYY")))</f>
        <v/>
      </c>
    </row>
    <row r="28">
      <c r="J28" s="29">
        <f>IF(A28="","",IF(G28="Ja","Zahlbar bis "&amp;TEXT(E28,"DD.MM.YYYY")&amp;" · "&amp;H28&amp;"% Skonto bei Zahlung innerhalb "&amp;I28&amp;" Tagen","Zahlbar bis "&amp;TEXT(E28,"DD.MM.YYYY")))</f>
        <v/>
      </c>
    </row>
    <row r="29">
      <c r="J29" s="29">
        <f>IF(A29="","",IF(G29="Ja","Zahlbar bis "&amp;TEXT(E29,"DD.MM.YYYY")&amp;" · "&amp;H29&amp;"% Skonto bei Zahlung innerhalb "&amp;I29&amp;" Tagen","Zahlbar bis "&amp;TEXT(E29,"DD.MM.YYYY")))</f>
        <v/>
      </c>
    </row>
    <row r="30">
      <c r="J30" s="29">
        <f>IF(A30="","",IF(G30="Ja","Zahlbar bis "&amp;TEXT(E30,"DD.MM.YYYY")&amp;" · "&amp;H30&amp;"% Skonto bei Zahlung innerhalb "&amp;I30&amp;" Tagen","Zahlbar bis "&amp;TEXT(E30,"DD.MM.YYYY")))</f>
        <v/>
      </c>
    </row>
    <row r="31">
      <c r="J31" s="29">
        <f>IF(A31="","",IF(G31="Ja","Zahlbar bis "&amp;TEXT(E31,"DD.MM.YYYY")&amp;" · "&amp;H31&amp;"% Skonto bei Zahlung innerhalb "&amp;I31&amp;" Tagen","Zahlbar bis "&amp;TEXT(E31,"DD.MM.YYYY")))</f>
        <v/>
      </c>
    </row>
    <row r="32">
      <c r="J32" s="29">
        <f>IF(A32="","",IF(G32="Ja","Zahlbar bis "&amp;TEXT(E32,"DD.MM.YYYY")&amp;" · "&amp;H32&amp;"% Skonto bei Zahlung innerhalb "&amp;I32&amp;" Tagen","Zahlbar bis "&amp;TEXT(E32,"DD.MM.YYYY")))</f>
        <v/>
      </c>
    </row>
    <row r="33">
      <c r="J33" s="29">
        <f>IF(A33="","",IF(G33="Ja","Zahlbar bis "&amp;TEXT(E33,"DD.MM.YYYY")&amp;" · "&amp;H33&amp;"% Skonto bei Zahlung innerhalb "&amp;I33&amp;" Tagen","Zahlbar bis "&amp;TEXT(E33,"DD.MM.YYYY")))</f>
        <v/>
      </c>
    </row>
    <row r="34">
      <c r="J34" s="29">
        <f>IF(A34="","",IF(G34="Ja","Zahlbar bis "&amp;TEXT(E34,"DD.MM.YYYY")&amp;" · "&amp;H34&amp;"% Skonto bei Zahlung innerhalb "&amp;I34&amp;" Tagen","Zahlbar bis "&amp;TEXT(E34,"DD.MM.YYYY")))</f>
        <v/>
      </c>
    </row>
    <row r="35">
      <c r="J35" s="29">
        <f>IF(A35="","",IF(G35="Ja","Zahlbar bis "&amp;TEXT(E35,"DD.MM.YYYY")&amp;" · "&amp;H35&amp;"% Skonto bei Zahlung innerhalb "&amp;I35&amp;" Tagen","Zahlbar bis "&amp;TEXT(E35,"DD.MM.YYYY")))</f>
        <v/>
      </c>
    </row>
    <row r="36">
      <c r="J36" s="29">
        <f>IF(A36="","",IF(G36="Ja","Zahlbar bis "&amp;TEXT(E36,"DD.MM.YYYY")&amp;" · "&amp;H36&amp;"% Skonto bei Zahlung innerhalb "&amp;I36&amp;" Tagen","Zahlbar bis "&amp;TEXT(E36,"DD.MM.YYYY")))</f>
        <v/>
      </c>
    </row>
    <row r="37">
      <c r="J37" s="29">
        <f>IF(A37="","",IF(G37="Ja","Zahlbar bis "&amp;TEXT(E37,"DD.MM.YYYY")&amp;" · "&amp;H37&amp;"% Skonto bei Zahlung innerhalb "&amp;I37&amp;" Tagen","Zahlbar bis "&amp;TEXT(E37,"DD.MM.YYYY")))</f>
        <v/>
      </c>
    </row>
    <row r="38">
      <c r="J38" s="29">
        <f>IF(A38="","",IF(G38="Ja","Zahlbar bis "&amp;TEXT(E38,"DD.MM.YYYY")&amp;" · "&amp;H38&amp;"% Skonto bei Zahlung innerhalb "&amp;I38&amp;" Tagen","Zahlbar bis "&amp;TEXT(E38,"DD.MM.YYYY")))</f>
        <v/>
      </c>
    </row>
    <row r="39">
      <c r="J39" s="29">
        <f>IF(A39="","",IF(G39="Ja","Zahlbar bis "&amp;TEXT(E39,"DD.MM.YYYY")&amp;" · "&amp;H39&amp;"% Skonto bei Zahlung innerhalb "&amp;I39&amp;" Tagen","Zahlbar bis "&amp;TEXT(E39,"DD.MM.YYYY")))</f>
        <v/>
      </c>
    </row>
    <row r="40">
      <c r="J40" s="29">
        <f>IF(A40="","",IF(G40="Ja","Zahlbar bis "&amp;TEXT(E40,"DD.MM.YYYY")&amp;" · "&amp;H40&amp;"% Skonto bei Zahlung innerhalb "&amp;I40&amp;" Tagen","Zahlbar bis "&amp;TEXT(E40,"DD.MM.YYYY")))</f>
        <v/>
      </c>
    </row>
    <row r="41">
      <c r="J41" s="29">
        <f>IF(A41="","",IF(G41="Ja","Zahlbar bis "&amp;TEXT(E41,"DD.MM.YYYY")&amp;" · "&amp;H41&amp;"% Skonto bei Zahlung innerhalb "&amp;I41&amp;" Tagen","Zahlbar bis "&amp;TEXT(E41,"DD.MM.YYYY")))</f>
        <v/>
      </c>
    </row>
    <row r="42">
      <c r="J42" s="29">
        <f>IF(A42="","",IF(G42="Ja","Zahlbar bis "&amp;TEXT(E42,"DD.MM.YYYY")&amp;" · "&amp;H42&amp;"% Skonto bei Zahlung innerhalb "&amp;I42&amp;" Tagen","Zahlbar bis "&amp;TEXT(E42,"DD.MM.YYYY")))</f>
        <v/>
      </c>
    </row>
    <row r="43">
      <c r="J43" s="29">
        <f>IF(A43="","",IF(G43="Ja","Zahlbar bis "&amp;TEXT(E43,"DD.MM.YYYY")&amp;" · "&amp;H43&amp;"% Skonto bei Zahlung innerhalb "&amp;I43&amp;" Tagen","Zahlbar bis "&amp;TEXT(E43,"DD.MM.YYYY")))</f>
        <v/>
      </c>
    </row>
    <row r="44">
      <c r="J44" s="29">
        <f>IF(A44="","",IF(G44="Ja","Zahlbar bis "&amp;TEXT(E44,"DD.MM.YYYY")&amp;" · "&amp;H44&amp;"% Skonto bei Zahlung innerhalb "&amp;I44&amp;" Tagen","Zahlbar bis "&amp;TEXT(E44,"DD.MM.YYYY")))</f>
        <v/>
      </c>
    </row>
    <row r="45">
      <c r="J45" s="29">
        <f>IF(A45="","",IF(G45="Ja","Zahlbar bis "&amp;TEXT(E45,"DD.MM.YYYY")&amp;" · "&amp;H45&amp;"% Skonto bei Zahlung innerhalb "&amp;I45&amp;" Tagen","Zahlbar bis "&amp;TEXT(E45,"DD.MM.YYYY")))</f>
        <v/>
      </c>
    </row>
    <row r="46">
      <c r="J46" s="29">
        <f>IF(A46="","",IF(G46="Ja","Zahlbar bis "&amp;TEXT(E46,"DD.MM.YYYY")&amp;" · "&amp;H46&amp;"% Skonto bei Zahlung innerhalb "&amp;I46&amp;" Tagen","Zahlbar bis "&amp;TEXT(E46,"DD.MM.YYYY")))</f>
        <v/>
      </c>
    </row>
    <row r="47">
      <c r="J47" s="29">
        <f>IF(A47="","",IF(G47="Ja","Zahlbar bis "&amp;TEXT(E47,"DD.MM.YYYY")&amp;" · "&amp;H47&amp;"% Skonto bei Zahlung innerhalb "&amp;I47&amp;" Tagen","Zahlbar bis "&amp;TEXT(E47,"DD.MM.YYYY")))</f>
        <v/>
      </c>
    </row>
    <row r="48">
      <c r="J48" s="29">
        <f>IF(A48="","",IF(G48="Ja","Zahlbar bis "&amp;TEXT(E48,"DD.MM.YYYY")&amp;" · "&amp;H48&amp;"% Skonto bei Zahlung innerhalb "&amp;I48&amp;" Tagen","Zahlbar bis "&amp;TEXT(E48,"DD.MM.YYYY")))</f>
        <v/>
      </c>
    </row>
    <row r="49">
      <c r="J49" s="29">
        <f>IF(A49="","",IF(G49="Ja","Zahlbar bis "&amp;TEXT(E49,"DD.MM.YYYY")&amp;" · "&amp;H49&amp;"% Skonto bei Zahlung innerhalb "&amp;I49&amp;" Tagen","Zahlbar bis "&amp;TEXT(E49,"DD.MM.YYYY")))</f>
        <v/>
      </c>
    </row>
  </sheetData>
  <autoFilter ref="A3:J3"/>
  <mergeCells count="2">
    <mergeCell ref="A1:J1"/>
    <mergeCell ref="A2:J2"/>
  </mergeCells>
  <conditionalFormatting sqref="C4:C1000">
    <cfRule type="expression" priority="1" dxfId="2">
      <formula>AND($B4="Überweisung (SEPA)",$C4="")</formula>
    </cfRule>
  </conditionalFormatting>
  <conditionalFormatting sqref="H4:I1000">
    <cfRule type="expression" priority="2" dxfId="2">
      <formula>AND($G4="Ja",H4="")</formula>
    </cfRule>
  </conditionalFormatting>
  <dataValidations count="3">
    <dataValidation sqref="B4:B500" showDropDown="0" showInputMessage="0" showErrorMessage="0" allowBlank="1" type="list">
      <formula1>"Überweisung (SEPA),Lastschrift,Bar,Bereits bezahlt"</formula1>
    </dataValidation>
    <dataValidation sqref="G4:G500" showDropDown="0" showInputMessage="0" showErrorMessage="0" allowBlank="1" type="list">
      <formula1>"Ja,Nein"</formula1>
    </dataValidation>
    <dataValidation sqref="H4:H500" showDropDown="0" showInputMessage="0" showErrorMessage="0" allowBlank="1" type="decimal" operator="between">
      <formula1>0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2026-05-07T15:45:22Z</dcterms:created>
  <dcterms:modified xmlns:dcterms="http://purl.org/dc/terms/" xmlns:xsi="http://www.w3.org/2001/XMLSchema-instance" xsi:type="dcterms:W3CDTF">2026-05-07T17:48:58Z</dcterms:modified>
  <cp:lastModifiedBy>Joseph Kuo</cp:lastModifiedBy>
</cp:coreProperties>
</file>